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Giovanni\mia\Informatica Solidale\Associazione\bilancio\Conti Informatica Solidale 2024\"/>
    </mc:Choice>
  </mc:AlternateContent>
  <xr:revisionPtr revIDLastSave="0" documentId="13_ncr:1_{72DDC2E8-C546-4599-ACC5-5026E577907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glio1" sheetId="2" r:id="rId1"/>
    <sheet name="Foglio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B41" i="3"/>
  <c r="H6" i="2" l="1"/>
  <c r="F6" i="2"/>
  <c r="B36" i="3" l="1"/>
  <c r="E55" i="3" l="1"/>
  <c r="E57" i="3" s="1"/>
  <c r="E61" i="3" s="1"/>
  <c r="B55" i="3"/>
  <c r="E44" i="3"/>
  <c r="B44" i="3"/>
  <c r="E36" i="3"/>
  <c r="E29" i="3"/>
  <c r="E28" i="3"/>
  <c r="B28" i="3"/>
  <c r="E22" i="3"/>
  <c r="B22" i="3"/>
  <c r="E13" i="3"/>
  <c r="B13" i="3"/>
  <c r="H19" i="2"/>
  <c r="F19" i="2"/>
  <c r="F21" i="2" s="1"/>
  <c r="H7" i="2" s="1"/>
  <c r="H21" i="2" l="1"/>
  <c r="E45" i="3"/>
  <c r="E23" i="3"/>
  <c r="B45" i="3"/>
  <c r="E37" i="3"/>
  <c r="E14" i="3"/>
  <c r="E46" i="3" l="1"/>
  <c r="E48" i="3" s="1"/>
  <c r="E60" i="3" s="1"/>
  <c r="E62" i="3" s="1"/>
  <c r="E67" i="3" s="1"/>
</calcChain>
</file>

<file path=xl/sharedStrings.xml><?xml version="1.0" encoding="utf-8"?>
<sst xmlns="http://schemas.openxmlformats.org/spreadsheetml/2006/main" count="134" uniqueCount="105">
  <si>
    <t xml:space="preserve">RICAVI </t>
  </si>
  <si>
    <t>Quote associative</t>
  </si>
  <si>
    <t>5x1000</t>
  </si>
  <si>
    <t>Donazioni</t>
  </si>
  <si>
    <t>Saldo Banca anno precedente</t>
  </si>
  <si>
    <t>Totale</t>
  </si>
  <si>
    <t xml:space="preserve">TOTALE </t>
  </si>
  <si>
    <t>COSTI</t>
  </si>
  <si>
    <t>Rimborsi spese volontari</t>
  </si>
  <si>
    <t>Assicurazioni</t>
  </si>
  <si>
    <t>Commercialista</t>
  </si>
  <si>
    <t>Internet / Zoom</t>
  </si>
  <si>
    <t>Materiale di consumo</t>
  </si>
  <si>
    <t>Oneri finanziari</t>
  </si>
  <si>
    <t>Compensi a terzi</t>
  </si>
  <si>
    <t>Acquisto hardware e accessori</t>
  </si>
  <si>
    <t>TOTALE</t>
  </si>
  <si>
    <t>SALDO FINALE</t>
  </si>
  <si>
    <t>USCITE</t>
  </si>
  <si>
    <t>ENTRATE</t>
  </si>
  <si>
    <t>A) Uscite da attività di interesse generale</t>
  </si>
  <si>
    <t>A) Entrate da attività di interesse generale</t>
  </si>
  <si>
    <t>1) Entrate da quote associative e apporti dei fondatori</t>
  </si>
  <si>
    <t>1) Materie prime, sussidiarie, di consumo e di merci</t>
  </si>
  <si>
    <t>2) Entrate dagli associati per attività mutuali</t>
  </si>
  <si>
    <t xml:space="preserve">2) Servizi </t>
  </si>
  <si>
    <t>3) Entrate per prestazioni e cessioni ad associati e fondatori</t>
  </si>
  <si>
    <t>4) Erogazioni liberali</t>
  </si>
  <si>
    <t xml:space="preserve">3) Godimento beni di terzi </t>
  </si>
  <si>
    <t>5) Entrate del 5 per mille</t>
  </si>
  <si>
    <t xml:space="preserve">4) Personale </t>
  </si>
  <si>
    <t>6) Contributi da soggetti privati</t>
  </si>
  <si>
    <t>7) Entrate per prestazioni e cessioni a terzi</t>
  </si>
  <si>
    <t xml:space="preserve">5) Uscite diverse di gestione </t>
  </si>
  <si>
    <t>8) Contributi da enti pubblici</t>
  </si>
  <si>
    <t>9) Entrate da contratti con enti pubblici</t>
  </si>
  <si>
    <t>10) Altre entrate</t>
  </si>
  <si>
    <t xml:space="preserve"> Totale</t>
  </si>
  <si>
    <t>Avanzo/disavanzo attività di interesse generale</t>
  </si>
  <si>
    <t xml:space="preserve">B) Uscite da attività diverse </t>
  </si>
  <si>
    <t>B) Entrate da attività diverse</t>
  </si>
  <si>
    <t>1) Entrate per prestazioni e cessioni ad associati e fondatori</t>
  </si>
  <si>
    <t>2) Contributi da soggetti privati</t>
  </si>
  <si>
    <t>3) Entrate per prestazioni e cessioni a terzi</t>
  </si>
  <si>
    <t>4) Contributi da enti pubblici</t>
  </si>
  <si>
    <t>5) Entrate da contratti con enti pubblici</t>
  </si>
  <si>
    <t>6) Altre entrate</t>
  </si>
  <si>
    <t>Avanzo/disavanzo attività diverse</t>
  </si>
  <si>
    <t xml:space="preserve">C) Uscite da attività di raccolta fondi </t>
  </si>
  <si>
    <t>C) Entrate da attività di raccolta fondi</t>
  </si>
  <si>
    <t xml:space="preserve">1) Uscite per raccolte fondi abituali </t>
  </si>
  <si>
    <t>1) Entrate da raccolte fondi abituali</t>
  </si>
  <si>
    <t>2) Uscite per raccolte fondi occasionali</t>
  </si>
  <si>
    <t>2) Entrate da raccolte fondi occasionali</t>
  </si>
  <si>
    <t xml:space="preserve">3) Altre uscite </t>
  </si>
  <si>
    <t>3) Altre entrate</t>
  </si>
  <si>
    <t>Avanzo/disavanzo attività di raccolta fondi</t>
  </si>
  <si>
    <t>D) Uscite da attività finanziarie e patrimoniali</t>
  </si>
  <si>
    <t>D) Entrate da attività finanziarie e patrimoniali</t>
  </si>
  <si>
    <t xml:space="preserve">1) Su rapporti bancari </t>
  </si>
  <si>
    <t>1) Da rapporti bancari</t>
  </si>
  <si>
    <t>2) Su investimenti finanziari</t>
  </si>
  <si>
    <t>2) Da altri investimenti finanziari</t>
  </si>
  <si>
    <t xml:space="preserve">3) Su patrimonio edilizio </t>
  </si>
  <si>
    <t>3) Da patrimonio edilizio</t>
  </si>
  <si>
    <t xml:space="preserve">4) Su altri beni patrimoniali </t>
  </si>
  <si>
    <t>4) Da altri beni patrimoniali</t>
  </si>
  <si>
    <t xml:space="preserve">5) Altre uscite </t>
  </si>
  <si>
    <t>5) Altre entrate</t>
  </si>
  <si>
    <t>Avanzo/disavanzo attività finanziarie e patrimoniali</t>
  </si>
  <si>
    <t xml:space="preserve">E) Uscite di supporto generale </t>
  </si>
  <si>
    <t>E) Entrate di supporto generale</t>
  </si>
  <si>
    <t>1) Entrate da distacco del personale</t>
  </si>
  <si>
    <t>2) Altre entrate di supporto generale</t>
  </si>
  <si>
    <t>3) Godimento beni di terzi</t>
  </si>
  <si>
    <t>4) Personale</t>
  </si>
  <si>
    <t>5) Altre uscite</t>
  </si>
  <si>
    <t xml:space="preserve">Totale uscite della gestione </t>
  </si>
  <si>
    <t>Totale entrate della gestione</t>
  </si>
  <si>
    <t>Avanzo/disavanzo d’esercizio prima delle imposte</t>
  </si>
  <si>
    <t>Imposte</t>
  </si>
  <si>
    <t>Avanzo/disavanzo d’esercizio prima di investimenti e disinvestimenti patrimoniali, e finanziamenti</t>
  </si>
  <si>
    <t>Uscite da investimenti in immobilizzazioni o da deflussi di capitale di terzi</t>
  </si>
  <si>
    <t>Entrate da disinvestimenti in immobilizzazioni o da flussi di capitale di terzi</t>
  </si>
  <si>
    <t>1) Investimenti in immobilizzazioni inerenti alle attività di interesse generale</t>
  </si>
  <si>
    <t>1) Disinvestimenti di immobilizzazioni inerenti alle attività di interesse generale</t>
  </si>
  <si>
    <t>2) Investimenti in immobilizzazioni inerenti alle attività diverse</t>
  </si>
  <si>
    <t>2) Disinvestimenti di immobilizzazioni inerenti alle attività diverse</t>
  </si>
  <si>
    <t>3) Investimenti in attività finanziarie e patrimoniali</t>
  </si>
  <si>
    <t>3) Disinvestimenti di attività finanziarie e patrimoniali</t>
  </si>
  <si>
    <t>4) Rimborso di finanziamenti per quota capitale e di prestiti</t>
  </si>
  <si>
    <t>4) Ricevimento di finanziamenti e di prestiti</t>
  </si>
  <si>
    <t>Avanzo/disavanzo da entrate e uscite per investimenti e disinvestimenti patrimoniali e finanziamenti</t>
  </si>
  <si>
    <t>Avanzo/disavanzo d’esercizio prima di investimenti e disinvestimenti patrimoniali e finanziamenti</t>
  </si>
  <si>
    <t>Avanzo/disavanzo complessivo</t>
  </si>
  <si>
    <t>Cassa e banca</t>
  </si>
  <si>
    <t>Cassa</t>
  </si>
  <si>
    <t>Depositi bancari e postali</t>
  </si>
  <si>
    <t>Fa' la cosa giusta</t>
  </si>
  <si>
    <t>BILANCIO CONSUNTIVO 2023</t>
  </si>
  <si>
    <t>BILANCIO di PREVISIONE 2024</t>
  </si>
  <si>
    <t>2023</t>
  </si>
  <si>
    <t>BILANCIO CONSUNTIVO 2024</t>
  </si>
  <si>
    <t>BILANCIO di PREVISIONE 2025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</si>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</sst>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 &quot;#,##0.00"/>
    <numFmt numFmtId="165" formatCode="&quot; € &quot;#,##0.00\ ;&quot;-€ &quot;#,##0.00\ ;&quot; € -&quot;#\ ;@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13"/>
        <bgColor indexed="51"/>
      </patternFill>
    </fill>
    <fill>
      <patternFill patternType="solid">
        <fgColor indexed="9"/>
        <bgColor indexed="29"/>
      </patternFill>
    </fill>
    <fill>
      <patternFill patternType="solid">
        <fgColor theme="5" tint="0.79998168889431442"/>
        <bgColor indexed="46"/>
      </patternFill>
    </fill>
    <fill>
      <patternFill patternType="solid">
        <fgColor indexed="42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51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8" fillId="0" borderId="0" applyFill="0" applyBorder="0" applyAlignment="0" applyProtection="0"/>
  </cellStyleXfs>
  <cellXfs count="51">
    <xf numFmtId="0" fontId="0" fillId="0" borderId="0" xfId="0"/>
    <xf numFmtId="0" fontId="0" fillId="0" borderId="0" xfId="42" applyFont="1" applyAlignment="1">
      <alignment horizontal="center" vertical="center" wrapText="1"/>
    </xf>
    <xf numFmtId="0" fontId="0" fillId="0" borderId="0" xfId="0" applyAlignment="1">
      <alignment wrapText="1"/>
    </xf>
    <xf numFmtId="0" fontId="19" fillId="33" borderId="10" xfId="42" applyFont="1" applyFill="1" applyBorder="1" applyAlignment="1">
      <alignment horizontal="center" vertical="center" wrapText="1"/>
    </xf>
    <xf numFmtId="0" fontId="19" fillId="34" borderId="10" xfId="42" applyFont="1" applyFill="1" applyBorder="1" applyAlignment="1">
      <alignment horizontal="center" vertical="center" wrapText="1"/>
    </xf>
    <xf numFmtId="0" fontId="20" fillId="35" borderId="11" xfId="42" applyFont="1" applyFill="1" applyBorder="1" applyAlignment="1">
      <alignment horizontal="center" vertical="center" wrapText="1"/>
    </xf>
    <xf numFmtId="0" fontId="21" fillId="36" borderId="12" xfId="42" applyFont="1" applyFill="1" applyBorder="1" applyAlignment="1">
      <alignment vertical="center" wrapText="1"/>
    </xf>
    <xf numFmtId="0" fontId="21" fillId="0" borderId="0" xfId="0" applyFont="1" applyAlignment="1">
      <alignment wrapText="1"/>
    </xf>
    <xf numFmtId="0" fontId="21" fillId="36" borderId="0" xfId="42" applyFont="1" applyFill="1" applyAlignment="1">
      <alignment vertical="center" wrapText="1"/>
    </xf>
    <xf numFmtId="0" fontId="22" fillId="37" borderId="13" xfId="42" applyFont="1" applyFill="1" applyBorder="1" applyAlignment="1">
      <alignment vertical="center" wrapText="1"/>
    </xf>
    <xf numFmtId="164" fontId="22" fillId="35" borderId="13" xfId="42" applyNumberFormat="1" applyFont="1" applyFill="1" applyBorder="1" applyAlignment="1">
      <alignment horizontal="right" vertical="center" wrapText="1"/>
    </xf>
    <xf numFmtId="164" fontId="22" fillId="35" borderId="11" xfId="42" applyNumberFormat="1" applyFont="1" applyFill="1" applyBorder="1" applyAlignment="1">
      <alignment horizontal="right" vertical="center" wrapText="1"/>
    </xf>
    <xf numFmtId="164" fontId="22" fillId="35" borderId="14" xfId="42" applyNumberFormat="1" applyFont="1" applyFill="1" applyBorder="1" applyAlignment="1">
      <alignment horizontal="right" vertical="center" wrapText="1"/>
    </xf>
    <xf numFmtId="0" fontId="20" fillId="35" borderId="15" xfId="42" applyFont="1" applyFill="1" applyBorder="1" applyAlignment="1">
      <alignment horizontal="right" vertical="center" wrapText="1"/>
    </xf>
    <xf numFmtId="164" fontId="20" fillId="35" borderId="13" xfId="43" applyNumberFormat="1" applyFont="1" applyFill="1" applyBorder="1" applyAlignment="1" applyProtection="1">
      <alignment horizontal="right" vertical="center" wrapText="1"/>
    </xf>
    <xf numFmtId="164" fontId="20" fillId="35" borderId="11" xfId="43" applyNumberFormat="1" applyFont="1" applyFill="1" applyBorder="1" applyAlignment="1" applyProtection="1">
      <alignment horizontal="right" vertical="center" wrapText="1"/>
    </xf>
    <xf numFmtId="0" fontId="20" fillId="0" borderId="15" xfId="42" applyFont="1" applyBorder="1" applyAlignment="1">
      <alignment horizontal="right" vertical="center" wrapText="1"/>
    </xf>
    <xf numFmtId="0" fontId="20" fillId="38" borderId="11" xfId="42" applyFont="1" applyFill="1" applyBorder="1" applyAlignment="1">
      <alignment horizontal="center" vertical="center" wrapText="1"/>
    </xf>
    <xf numFmtId="164" fontId="22" fillId="38" borderId="17" xfId="42" applyNumberFormat="1" applyFont="1" applyFill="1" applyBorder="1" applyAlignment="1">
      <alignment horizontal="right" vertical="center" wrapText="1"/>
    </xf>
    <xf numFmtId="164" fontId="22" fillId="38" borderId="14" xfId="42" applyNumberFormat="1" applyFont="1" applyFill="1" applyBorder="1" applyAlignment="1">
      <alignment horizontal="right" vertical="center" wrapText="1"/>
    </xf>
    <xf numFmtId="164" fontId="22" fillId="38" borderId="13" xfId="42" applyNumberFormat="1" applyFont="1" applyFill="1" applyBorder="1" applyAlignment="1">
      <alignment horizontal="right" vertical="center" wrapText="1"/>
    </xf>
    <xf numFmtId="164" fontId="22" fillId="38" borderId="11" xfId="42" applyNumberFormat="1" applyFont="1" applyFill="1" applyBorder="1" applyAlignment="1">
      <alignment horizontal="right" vertical="center" wrapText="1"/>
    </xf>
    <xf numFmtId="0" fontId="20" fillId="38" borderId="15" xfId="42" applyFont="1" applyFill="1" applyBorder="1" applyAlignment="1">
      <alignment horizontal="right" vertical="center" wrapText="1"/>
    </xf>
    <xf numFmtId="164" fontId="20" fillId="38" borderId="13" xfId="43" applyNumberFormat="1" applyFont="1" applyFill="1" applyBorder="1" applyAlignment="1" applyProtection="1">
      <alignment horizontal="right" vertical="center" wrapText="1"/>
    </xf>
    <xf numFmtId="164" fontId="20" fillId="38" borderId="11" xfId="43" applyNumberFormat="1" applyFont="1" applyFill="1" applyBorder="1" applyAlignment="1" applyProtection="1">
      <alignment horizontal="right" vertical="center" wrapText="1"/>
    </xf>
    <xf numFmtId="0" fontId="21" fillId="36" borderId="16" xfId="42" applyFont="1" applyFill="1" applyBorder="1" applyAlignment="1">
      <alignment vertical="center" wrapText="1"/>
    </xf>
    <xf numFmtId="0" fontId="23" fillId="36" borderId="0" xfId="42" applyFont="1" applyFill="1" applyAlignment="1">
      <alignment horizontal="right" vertical="center" wrapText="1"/>
    </xf>
    <xf numFmtId="164" fontId="20" fillId="0" borderId="10" xfId="43" applyNumberFormat="1" applyFont="1" applyFill="1" applyBorder="1" applyAlignment="1" applyProtection="1">
      <alignment horizontal="right" vertical="center" wrapText="1"/>
    </xf>
    <xf numFmtId="164" fontId="20" fillId="0" borderId="0" xfId="43" applyNumberFormat="1" applyFont="1" applyFill="1" applyBorder="1" applyAlignment="1" applyProtection="1">
      <alignment horizontal="right" vertical="center" wrapText="1"/>
    </xf>
    <xf numFmtId="0" fontId="0" fillId="0" borderId="0" xfId="42" applyFont="1" applyAlignment="1">
      <alignment vertical="center" wrapText="1"/>
    </xf>
    <xf numFmtId="0" fontId="19" fillId="0" borderId="0" xfId="42" applyFont="1" applyAlignment="1">
      <alignment vertical="center" wrapText="1"/>
    </xf>
    <xf numFmtId="49" fontId="24" fillId="0" borderId="10" xfId="0" applyNumberFormat="1" applyFont="1" applyBorder="1" applyAlignment="1">
      <alignment wrapText="1"/>
    </xf>
    <xf numFmtId="49" fontId="24" fillId="0" borderId="10" xfId="0" applyNumberFormat="1" applyFont="1" applyBorder="1" applyAlignment="1">
      <alignment horizontal="right" wrapText="1"/>
    </xf>
    <xf numFmtId="49" fontId="25" fillId="0" borderId="0" xfId="0" applyNumberFormat="1" applyFont="1" applyAlignment="1">
      <alignment wrapText="1"/>
    </xf>
    <xf numFmtId="0" fontId="24" fillId="0" borderId="10" xfId="0" applyFont="1" applyBorder="1" applyAlignment="1">
      <alignment wrapText="1"/>
    </xf>
    <xf numFmtId="4" fontId="25" fillId="0" borderId="10" xfId="0" applyNumberFormat="1" applyFont="1" applyBorder="1" applyAlignment="1">
      <alignment wrapText="1"/>
    </xf>
    <xf numFmtId="0" fontId="25" fillId="0" borderId="0" xfId="0" applyFont="1" applyAlignment="1">
      <alignment wrapText="1"/>
    </xf>
    <xf numFmtId="0" fontId="25" fillId="0" borderId="10" xfId="0" applyFont="1" applyBorder="1" applyAlignment="1">
      <alignment wrapText="1"/>
    </xf>
    <xf numFmtId="4" fontId="25" fillId="0" borderId="0" xfId="0" applyNumberFormat="1" applyFont="1" applyAlignment="1">
      <alignment wrapText="1"/>
    </xf>
    <xf numFmtId="0" fontId="25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right" wrapText="1"/>
    </xf>
    <xf numFmtId="0" fontId="19" fillId="39" borderId="10" xfId="42" applyFont="1" applyFill="1" applyBorder="1" applyAlignment="1">
      <alignment horizontal="center" vertical="center" wrapText="1"/>
    </xf>
    <xf numFmtId="164" fontId="22" fillId="40" borderId="11" xfId="42" applyNumberFormat="1" applyFont="1" applyFill="1" applyBorder="1" applyAlignment="1">
      <alignment horizontal="right" vertical="center" wrapText="1"/>
    </xf>
    <xf numFmtId="164" fontId="22" fillId="40" borderId="13" xfId="42" applyNumberFormat="1" applyFont="1" applyFill="1" applyBorder="1" applyAlignment="1">
      <alignment horizontal="right" vertical="center" wrapText="1"/>
    </xf>
    <xf numFmtId="164" fontId="20" fillId="40" borderId="11" xfId="43" applyNumberFormat="1" applyFont="1" applyFill="1" applyBorder="1" applyAlignment="1" applyProtection="1">
      <alignment horizontal="right" vertical="center" wrapText="1"/>
    </xf>
    <xf numFmtId="164" fontId="22" fillId="41" borderId="17" xfId="42" applyNumberFormat="1" applyFont="1" applyFill="1" applyBorder="1" applyAlignment="1">
      <alignment horizontal="right" vertical="center" wrapText="1"/>
    </xf>
    <xf numFmtId="164" fontId="22" fillId="41" borderId="11" xfId="42" applyNumberFormat="1" applyFont="1" applyFill="1" applyBorder="1" applyAlignment="1">
      <alignment horizontal="right" vertical="center" wrapText="1"/>
    </xf>
    <xf numFmtId="164" fontId="20" fillId="41" borderId="11" xfId="43" applyNumberFormat="1" applyFont="1" applyFill="1" applyBorder="1" applyAlignment="1" applyProtection="1">
      <alignment horizontal="right" vertical="center" wrapText="1"/>
    </xf>
    <xf numFmtId="0" fontId="19" fillId="42" borderId="10" xfId="42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left" wrapText="1"/>
    </xf>
    <xf numFmtId="0" fontId="24" fillId="0" borderId="10" xfId="0" applyFont="1" applyBorder="1" applyAlignment="1">
      <alignment horizontal="left" wrapText="1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Euro" xfId="43" xr:uid="{00000000-0005-0000-0000-00001B000000}"/>
    <cellStyle name="Input" xfId="9" builtinId="20" customBuiltin="1"/>
    <cellStyle name="Neutrale" xfId="8" builtinId="28" customBuiltin="1"/>
    <cellStyle name="Normale" xfId="0" builtinId="0"/>
    <cellStyle name="Normale 2 2" xfId="42" xr:uid="{00000000-0005-0000-0000-00001F000000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502920</xdr:colOff>
      <xdr:row>0</xdr:row>
      <xdr:rowOff>68580</xdr:rowOff>
    </xdr:from>
    <xdr:to>
      <xdr:col>0</xdr:col>
      <xdr:colOff>3162300</xdr:colOff>
      <xdr:row>0</xdr:row>
      <xdr:rowOff>928979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" y="68580"/>
          <a:ext cx="2659380" cy="860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Normal="100" workbookViewId="0">
      <selection activeCell="I14" sqref="I14"/>
    </sheetView>
  </sheetViews>
  <sheetFormatPr defaultColWidth="8.6640625" defaultRowHeight="14.4" x14ac:dyDescent="0.3"/>
  <cols>
    <col min="1" max="1" width="48.33203125" style="29" customWidth="1"/>
    <col min="2" max="2" width="13.44140625" style="2" bestFit="1" customWidth="1"/>
    <col min="3" max="3" width="10.21875" style="2" customWidth="1"/>
    <col min="4" max="4" width="13.44140625" style="30" bestFit="1" customWidth="1"/>
    <col min="5" max="5" width="3.5546875" style="2" customWidth="1"/>
    <col min="6" max="6" width="13.44140625" style="30" bestFit="1" customWidth="1"/>
    <col min="7" max="7" width="13.21875" style="2" customWidth="1"/>
    <col min="8" max="8" width="13.44140625" style="30" bestFit="1" customWidth="1"/>
    <col min="9" max="16384" width="8.6640625" style="2"/>
  </cols>
  <sheetData>
    <row r="1" spans="1:8" ht="81" customHeight="1" x14ac:dyDescent="0.3">
      <c r="A1" s="1"/>
      <c r="B1" s="41" t="s">
        <v>99</v>
      </c>
      <c r="D1" s="48" t="s">
        <v>100</v>
      </c>
      <c r="F1" s="3" t="s">
        <v>102</v>
      </c>
      <c r="H1" s="4" t="s">
        <v>103</v>
      </c>
    </row>
    <row r="2" spans="1:8" s="7" customFormat="1" ht="17.399999999999999" x14ac:dyDescent="0.3">
      <c r="A2" s="5" t="s">
        <v>0</v>
      </c>
      <c r="B2" s="6"/>
      <c r="D2" s="6"/>
      <c r="F2" s="6"/>
      <c r="H2" s="8"/>
    </row>
    <row r="3" spans="1:8" s="7" customFormat="1" ht="17.399999999999999" customHeight="1" x14ac:dyDescent="0.3">
      <c r="A3" s="9" t="s">
        <v>1</v>
      </c>
      <c r="B3" s="42">
        <v>1460</v>
      </c>
      <c r="D3" s="12">
        <v>1500</v>
      </c>
      <c r="F3" s="11">
        <v>1520</v>
      </c>
      <c r="H3" s="12">
        <v>1500</v>
      </c>
    </row>
    <row r="4" spans="1:8" s="7" customFormat="1" ht="17.399999999999999" customHeight="1" x14ac:dyDescent="0.3">
      <c r="A4" s="9" t="s">
        <v>2</v>
      </c>
      <c r="B4" s="42">
        <v>1780.07</v>
      </c>
      <c r="D4" s="10">
        <v>1800</v>
      </c>
      <c r="F4" s="11">
        <v>1850.23</v>
      </c>
      <c r="H4" s="10">
        <v>1800</v>
      </c>
    </row>
    <row r="5" spans="1:8" s="7" customFormat="1" ht="17.399999999999999" x14ac:dyDescent="0.3">
      <c r="A5" s="9" t="s">
        <v>3</v>
      </c>
      <c r="B5" s="42">
        <v>205</v>
      </c>
      <c r="D5" s="10">
        <v>200</v>
      </c>
      <c r="F5" s="11">
        <v>430</v>
      </c>
      <c r="H5" s="10">
        <v>200</v>
      </c>
    </row>
    <row r="6" spans="1:8" s="7" customFormat="1" ht="17.399999999999999" x14ac:dyDescent="0.3">
      <c r="A6" s="13" t="s">
        <v>6</v>
      </c>
      <c r="B6" s="44">
        <v>3445.0699999999997</v>
      </c>
      <c r="D6" s="14">
        <v>3500</v>
      </c>
      <c r="F6" s="15">
        <f>SUM(F3:F5)</f>
        <v>3800.23</v>
      </c>
      <c r="H6" s="14">
        <f>SUM(H3:H5)</f>
        <v>3500</v>
      </c>
    </row>
    <row r="7" spans="1:8" s="7" customFormat="1" ht="17.399999999999999" x14ac:dyDescent="0.3">
      <c r="A7" s="9" t="s">
        <v>4</v>
      </c>
      <c r="B7" s="43">
        <v>8649.66</v>
      </c>
      <c r="D7" s="10">
        <v>8277.33</v>
      </c>
      <c r="F7" s="10">
        <v>8277.33</v>
      </c>
      <c r="H7" s="10">
        <f>F21</f>
        <v>6666.0199999999995</v>
      </c>
    </row>
    <row r="8" spans="1:8" s="7" customFormat="1" ht="17.399999999999999" x14ac:dyDescent="0.3">
      <c r="A8" s="16"/>
    </row>
    <row r="9" spans="1:8" s="7" customFormat="1" ht="17.399999999999999" x14ac:dyDescent="0.3">
      <c r="A9" s="17" t="s">
        <v>7</v>
      </c>
    </row>
    <row r="10" spans="1:8" s="7" customFormat="1" ht="17.399999999999999" x14ac:dyDescent="0.3">
      <c r="A10" s="9" t="s">
        <v>8</v>
      </c>
      <c r="B10" s="45">
        <v>148.99</v>
      </c>
      <c r="D10" s="19">
        <v>200</v>
      </c>
      <c r="F10" s="18">
        <v>34.5</v>
      </c>
      <c r="H10" s="19">
        <v>200</v>
      </c>
    </row>
    <row r="11" spans="1:8" s="7" customFormat="1" ht="17.399999999999999" x14ac:dyDescent="0.3">
      <c r="A11" s="9" t="s">
        <v>9</v>
      </c>
      <c r="B11" s="46">
        <v>449.01</v>
      </c>
      <c r="D11" s="20">
        <v>500</v>
      </c>
      <c r="F11" s="21">
        <v>457.52</v>
      </c>
      <c r="H11" s="20">
        <v>500</v>
      </c>
    </row>
    <row r="12" spans="1:8" s="7" customFormat="1" ht="17.399999999999999" x14ac:dyDescent="0.3">
      <c r="A12" s="9" t="s">
        <v>10</v>
      </c>
      <c r="B12" s="46">
        <v>0</v>
      </c>
      <c r="D12" s="20">
        <v>200</v>
      </c>
      <c r="F12" s="21">
        <v>158.6</v>
      </c>
      <c r="H12" s="20">
        <v>200</v>
      </c>
    </row>
    <row r="13" spans="1:8" s="7" customFormat="1" ht="17.399999999999999" x14ac:dyDescent="0.3">
      <c r="A13" s="9" t="s">
        <v>11</v>
      </c>
      <c r="B13" s="46">
        <v>369.28</v>
      </c>
      <c r="D13" s="20">
        <v>500</v>
      </c>
      <c r="F13" s="21">
        <f>457.6+149.99</f>
        <v>607.59</v>
      </c>
      <c r="H13" s="20">
        <v>700</v>
      </c>
    </row>
    <row r="14" spans="1:8" s="7" customFormat="1" ht="17.399999999999999" x14ac:dyDescent="0.3">
      <c r="A14" s="9" t="s">
        <v>12</v>
      </c>
      <c r="B14" s="46">
        <v>0</v>
      </c>
      <c r="D14" s="20">
        <v>500</v>
      </c>
      <c r="F14" s="21">
        <v>486.78</v>
      </c>
      <c r="H14" s="20">
        <v>500</v>
      </c>
    </row>
    <row r="15" spans="1:8" s="7" customFormat="1" ht="17.399999999999999" x14ac:dyDescent="0.3">
      <c r="A15" s="9" t="s">
        <v>98</v>
      </c>
      <c r="B15" s="46">
        <v>1309.06</v>
      </c>
      <c r="D15" s="20">
        <v>1500</v>
      </c>
      <c r="F15" s="21">
        <v>1460.34</v>
      </c>
      <c r="H15" s="20">
        <v>1500</v>
      </c>
    </row>
    <row r="16" spans="1:8" s="7" customFormat="1" ht="17.399999999999999" x14ac:dyDescent="0.3">
      <c r="A16" s="9" t="s">
        <v>13</v>
      </c>
      <c r="B16" s="46">
        <v>125.6</v>
      </c>
      <c r="D16" s="20">
        <v>100</v>
      </c>
      <c r="F16" s="21">
        <v>46.5</v>
      </c>
      <c r="H16" s="20">
        <v>100</v>
      </c>
    </row>
    <row r="17" spans="1:8" s="7" customFormat="1" ht="17.399999999999999" x14ac:dyDescent="0.3">
      <c r="A17" s="9" t="s">
        <v>14</v>
      </c>
      <c r="B17" s="46">
        <v>0</v>
      </c>
      <c r="D17" s="20">
        <v>1000</v>
      </c>
      <c r="F17" s="21">
        <v>200</v>
      </c>
      <c r="H17" s="20">
        <v>500</v>
      </c>
    </row>
    <row r="18" spans="1:8" s="7" customFormat="1" ht="17.399999999999999" x14ac:dyDescent="0.3">
      <c r="A18" s="9" t="s">
        <v>15</v>
      </c>
      <c r="B18" s="46">
        <v>1415.46</v>
      </c>
      <c r="D18" s="20">
        <v>2500</v>
      </c>
      <c r="F18" s="21">
        <v>1959.71</v>
      </c>
      <c r="H18" s="20">
        <v>2000</v>
      </c>
    </row>
    <row r="19" spans="1:8" s="7" customFormat="1" ht="17.399999999999999" x14ac:dyDescent="0.3">
      <c r="A19" s="22" t="s">
        <v>16</v>
      </c>
      <c r="B19" s="47">
        <v>3817.4</v>
      </c>
      <c r="D19" s="23">
        <v>7000</v>
      </c>
      <c r="F19" s="24">
        <f>SUM(F10:F18)</f>
        <v>5411.54</v>
      </c>
      <c r="H19" s="23">
        <f>SUM(H10:H18)</f>
        <v>6200</v>
      </c>
    </row>
    <row r="20" spans="1:8" s="7" customFormat="1" ht="17.399999999999999" x14ac:dyDescent="0.3">
      <c r="A20" s="25"/>
      <c r="B20" s="8"/>
      <c r="D20" s="8"/>
      <c r="F20" s="8"/>
      <c r="H20" s="8"/>
    </row>
    <row r="21" spans="1:8" s="7" customFormat="1" ht="17.399999999999999" x14ac:dyDescent="0.3">
      <c r="A21" s="26" t="s">
        <v>17</v>
      </c>
      <c r="B21" s="27">
        <v>8277.33</v>
      </c>
      <c r="C21" s="28"/>
      <c r="D21" s="27">
        <v>4777.33</v>
      </c>
      <c r="E21" s="28"/>
      <c r="F21" s="27">
        <f>F7+F6-F19</f>
        <v>6666.0199999999995</v>
      </c>
      <c r="H21" s="27">
        <f>H7+H6-H19</f>
        <v>3966.0200000000004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7"/>
  <sheetViews>
    <sheetView zoomScale="140" zoomScaleNormal="140" workbookViewId="0">
      <selection activeCell="C39" sqref="C39"/>
    </sheetView>
  </sheetViews>
  <sheetFormatPr defaultRowHeight="13.8" x14ac:dyDescent="0.3"/>
  <cols>
    <col min="1" max="1" width="31.88671875" style="36" bestFit="1" customWidth="1"/>
    <col min="2" max="3" width="7.88671875" style="38" bestFit="1" customWidth="1"/>
    <col min="4" max="4" width="33.44140625" style="36" bestFit="1" customWidth="1"/>
    <col min="5" max="5" width="8.44140625" style="38" bestFit="1" customWidth="1"/>
    <col min="6" max="6" width="8.88671875" style="38" bestFit="1" customWidth="1"/>
    <col min="7" max="16384" width="8.88671875" style="36"/>
  </cols>
  <sheetData>
    <row r="1" spans="1:6" s="33" customFormat="1" x14ac:dyDescent="0.3">
      <c r="A1" s="31" t="s">
        <v>18</v>
      </c>
      <c r="B1" s="32" t="s">
        <v>104</v>
      </c>
      <c r="C1" s="32" t="s">
        <v>101</v>
      </c>
      <c r="D1" s="31" t="s">
        <v>19</v>
      </c>
      <c r="E1" s="32" t="s">
        <v>104</v>
      </c>
      <c r="F1" s="32" t="s">
        <v>101</v>
      </c>
    </row>
    <row r="2" spans="1:6" ht="27.6" x14ac:dyDescent="0.3">
      <c r="A2" s="34" t="s">
        <v>20</v>
      </c>
      <c r="B2" s="35"/>
      <c r="C2" s="35"/>
      <c r="D2" s="34" t="s">
        <v>21</v>
      </c>
      <c r="E2" s="35"/>
      <c r="F2" s="35"/>
    </row>
    <row r="3" spans="1:6" ht="27.6" x14ac:dyDescent="0.3">
      <c r="A3" s="37"/>
      <c r="D3" s="37" t="s">
        <v>22</v>
      </c>
      <c r="E3" s="35">
        <v>1520</v>
      </c>
      <c r="F3" s="35">
        <v>1460</v>
      </c>
    </row>
    <row r="4" spans="1:6" ht="27.6" x14ac:dyDescent="0.3">
      <c r="A4" s="37" t="s">
        <v>23</v>
      </c>
      <c r="B4" s="35">
        <v>1959.71</v>
      </c>
      <c r="C4" s="35">
        <v>1415.46</v>
      </c>
      <c r="D4" s="37" t="s">
        <v>24</v>
      </c>
      <c r="E4" s="35"/>
      <c r="F4" s="35"/>
    </row>
    <row r="5" spans="1:6" ht="27.6" x14ac:dyDescent="0.3">
      <c r="A5" s="37" t="s">
        <v>25</v>
      </c>
      <c r="B5" s="35">
        <v>234.5</v>
      </c>
      <c r="C5" s="35">
        <v>148.99</v>
      </c>
      <c r="D5" s="37" t="s">
        <v>26</v>
      </c>
      <c r="E5" s="35"/>
      <c r="F5" s="35"/>
    </row>
    <row r="6" spans="1:6" x14ac:dyDescent="0.3">
      <c r="A6" s="37"/>
      <c r="D6" s="37" t="s">
        <v>27</v>
      </c>
      <c r="E6" s="35">
        <v>430</v>
      </c>
      <c r="F6" s="35">
        <v>205</v>
      </c>
    </row>
    <row r="7" spans="1:6" x14ac:dyDescent="0.3">
      <c r="A7" s="37" t="s">
        <v>28</v>
      </c>
      <c r="B7" s="35">
        <v>257.83</v>
      </c>
      <c r="C7" s="35">
        <v>240.63</v>
      </c>
      <c r="D7" s="37" t="s">
        <v>29</v>
      </c>
      <c r="E7" s="35">
        <v>1850.23</v>
      </c>
      <c r="F7" s="35">
        <v>1780.07</v>
      </c>
    </row>
    <row r="8" spans="1:6" x14ac:dyDescent="0.3">
      <c r="A8" s="37" t="s">
        <v>30</v>
      </c>
      <c r="B8" s="35"/>
      <c r="C8" s="35"/>
      <c r="D8" s="37" t="s">
        <v>31</v>
      </c>
      <c r="E8" s="35"/>
      <c r="F8" s="35"/>
    </row>
    <row r="9" spans="1:6" ht="27.6" x14ac:dyDescent="0.3">
      <c r="A9" s="37"/>
      <c r="B9" s="35"/>
      <c r="C9" s="35"/>
      <c r="D9" s="37" t="s">
        <v>32</v>
      </c>
      <c r="E9" s="35"/>
      <c r="F9" s="35"/>
    </row>
    <row r="10" spans="1:6" x14ac:dyDescent="0.3">
      <c r="A10" s="37" t="s">
        <v>33</v>
      </c>
      <c r="B10" s="35"/>
      <c r="C10" s="35"/>
      <c r="D10" s="37" t="s">
        <v>34</v>
      </c>
      <c r="E10" s="35"/>
      <c r="F10" s="35"/>
    </row>
    <row r="11" spans="1:6" x14ac:dyDescent="0.3">
      <c r="A11" s="37"/>
      <c r="B11" s="35"/>
      <c r="C11" s="35"/>
      <c r="D11" s="37" t="s">
        <v>35</v>
      </c>
      <c r="E11" s="35"/>
      <c r="F11" s="35"/>
    </row>
    <row r="12" spans="1:6" x14ac:dyDescent="0.3">
      <c r="A12" s="37"/>
      <c r="B12" s="35"/>
      <c r="C12" s="35"/>
      <c r="D12" s="37" t="s">
        <v>36</v>
      </c>
      <c r="E12" s="35"/>
      <c r="F12" s="35"/>
    </row>
    <row r="13" spans="1:6" x14ac:dyDescent="0.3">
      <c r="A13" s="39" t="s">
        <v>5</v>
      </c>
      <c r="B13" s="35">
        <f>SUM(B4:B10)</f>
        <v>2452.04</v>
      </c>
      <c r="C13" s="35">
        <v>1805.08</v>
      </c>
      <c r="D13" s="39" t="s">
        <v>37</v>
      </c>
      <c r="E13" s="35">
        <f>SUM(E3:E12)</f>
        <v>3800.23</v>
      </c>
      <c r="F13" s="35">
        <v>3445.0699999999997</v>
      </c>
    </row>
    <row r="14" spans="1:6" ht="27.6" x14ac:dyDescent="0.3">
      <c r="A14" s="37"/>
      <c r="B14" s="35"/>
      <c r="C14" s="35"/>
      <c r="D14" s="39" t="s">
        <v>38</v>
      </c>
      <c r="E14" s="35">
        <f>E13-B13</f>
        <v>1348.19</v>
      </c>
      <c r="F14" s="35">
        <v>1639.9899999999998</v>
      </c>
    </row>
    <row r="15" spans="1:6" x14ac:dyDescent="0.3">
      <c r="A15" s="34" t="s">
        <v>39</v>
      </c>
      <c r="B15" s="35"/>
      <c r="C15" s="35"/>
      <c r="D15" s="34" t="s">
        <v>40</v>
      </c>
      <c r="E15" s="35"/>
      <c r="F15" s="35"/>
    </row>
    <row r="16" spans="1:6" ht="27.6" x14ac:dyDescent="0.3">
      <c r="A16" s="37" t="s">
        <v>23</v>
      </c>
      <c r="B16" s="35"/>
      <c r="C16" s="35"/>
      <c r="D16" s="37" t="s">
        <v>41</v>
      </c>
      <c r="E16" s="35"/>
      <c r="F16" s="35"/>
    </row>
    <row r="17" spans="1:6" x14ac:dyDescent="0.3">
      <c r="A17" s="37" t="s">
        <v>25</v>
      </c>
      <c r="B17" s="35"/>
      <c r="C17" s="35"/>
      <c r="D17" s="37" t="s">
        <v>42</v>
      </c>
      <c r="E17" s="35"/>
      <c r="F17" s="35"/>
    </row>
    <row r="18" spans="1:6" ht="27.6" x14ac:dyDescent="0.3">
      <c r="A18" s="37" t="s">
        <v>28</v>
      </c>
      <c r="B18" s="35"/>
      <c r="C18" s="35"/>
      <c r="D18" s="37" t="s">
        <v>43</v>
      </c>
      <c r="E18" s="35"/>
      <c r="F18" s="35"/>
    </row>
    <row r="19" spans="1:6" x14ac:dyDescent="0.3">
      <c r="A19" s="37" t="s">
        <v>30</v>
      </c>
      <c r="B19" s="35"/>
      <c r="C19" s="35"/>
      <c r="D19" s="37" t="s">
        <v>44</v>
      </c>
      <c r="E19" s="35"/>
      <c r="F19" s="35"/>
    </row>
    <row r="20" spans="1:6" x14ac:dyDescent="0.3">
      <c r="A20" s="37" t="s">
        <v>33</v>
      </c>
      <c r="B20" s="35"/>
      <c r="C20" s="35"/>
      <c r="D20" s="37" t="s">
        <v>45</v>
      </c>
      <c r="E20" s="35"/>
      <c r="F20" s="35"/>
    </row>
    <row r="21" spans="1:6" x14ac:dyDescent="0.3">
      <c r="A21" s="37"/>
      <c r="B21" s="35"/>
      <c r="C21" s="35"/>
      <c r="D21" s="37" t="s">
        <v>46</v>
      </c>
      <c r="E21" s="35"/>
      <c r="F21" s="35"/>
    </row>
    <row r="22" spans="1:6" x14ac:dyDescent="0.3">
      <c r="A22" s="39" t="s">
        <v>5</v>
      </c>
      <c r="B22" s="35">
        <f>SUM(B16:B20)</f>
        <v>0</v>
      </c>
      <c r="C22" s="35">
        <v>0</v>
      </c>
      <c r="D22" s="39" t="s">
        <v>37</v>
      </c>
      <c r="E22" s="35">
        <f>SUM(E16:E21)</f>
        <v>0</v>
      </c>
      <c r="F22" s="35">
        <v>0</v>
      </c>
    </row>
    <row r="23" spans="1:6" x14ac:dyDescent="0.3">
      <c r="A23" s="37"/>
      <c r="B23" s="35"/>
      <c r="C23" s="35"/>
      <c r="D23" s="39" t="s">
        <v>47</v>
      </c>
      <c r="E23" s="35">
        <f>E22-B22</f>
        <v>0</v>
      </c>
      <c r="F23" s="35">
        <v>0</v>
      </c>
    </row>
    <row r="24" spans="1:6" x14ac:dyDescent="0.3">
      <c r="A24" s="34" t="s">
        <v>48</v>
      </c>
      <c r="B24" s="35"/>
      <c r="C24" s="35"/>
      <c r="D24" s="34" t="s">
        <v>49</v>
      </c>
      <c r="E24" s="35"/>
      <c r="F24" s="35"/>
    </row>
    <row r="25" spans="1:6" x14ac:dyDescent="0.3">
      <c r="A25" s="37" t="s">
        <v>50</v>
      </c>
      <c r="B25" s="35"/>
      <c r="C25" s="35"/>
      <c r="D25" s="37" t="s">
        <v>51</v>
      </c>
      <c r="E25" s="35"/>
      <c r="F25" s="35"/>
    </row>
    <row r="26" spans="1:6" x14ac:dyDescent="0.3">
      <c r="A26" s="37" t="s">
        <v>52</v>
      </c>
      <c r="B26" s="35"/>
      <c r="C26" s="35"/>
      <c r="D26" s="37" t="s">
        <v>53</v>
      </c>
      <c r="E26" s="35"/>
      <c r="F26" s="35"/>
    </row>
    <row r="27" spans="1:6" x14ac:dyDescent="0.3">
      <c r="A27" s="37" t="s">
        <v>54</v>
      </c>
      <c r="B27" s="35"/>
      <c r="C27" s="35"/>
      <c r="D27" s="37" t="s">
        <v>55</v>
      </c>
      <c r="E27" s="35"/>
      <c r="F27" s="35"/>
    </row>
    <row r="28" spans="1:6" x14ac:dyDescent="0.3">
      <c r="A28" s="39" t="s">
        <v>5</v>
      </c>
      <c r="B28" s="35">
        <f>SUM(B25:B27)</f>
        <v>0</v>
      </c>
      <c r="C28" s="35">
        <v>0</v>
      </c>
      <c r="D28" s="39" t="s">
        <v>37</v>
      </c>
      <c r="E28" s="35">
        <f>SUM(E25:E27)</f>
        <v>0</v>
      </c>
      <c r="F28" s="35">
        <v>0</v>
      </c>
    </row>
    <row r="29" spans="1:6" ht="27.6" x14ac:dyDescent="0.3">
      <c r="A29" s="37"/>
      <c r="B29" s="35"/>
      <c r="C29" s="35"/>
      <c r="D29" s="39" t="s">
        <v>56</v>
      </c>
      <c r="E29" s="35">
        <f>E28-B28</f>
        <v>0</v>
      </c>
      <c r="F29" s="35">
        <v>0</v>
      </c>
    </row>
    <row r="30" spans="1:6" ht="27.6" x14ac:dyDescent="0.3">
      <c r="A30" s="34" t="s">
        <v>57</v>
      </c>
      <c r="B30" s="35"/>
      <c r="C30" s="35"/>
      <c r="D30" s="34" t="s">
        <v>58</v>
      </c>
      <c r="E30" s="35"/>
      <c r="F30" s="35"/>
    </row>
    <row r="31" spans="1:6" x14ac:dyDescent="0.3">
      <c r="A31" s="37" t="s">
        <v>59</v>
      </c>
      <c r="B31" s="35">
        <v>46.5</v>
      </c>
      <c r="C31" s="35">
        <v>125.6</v>
      </c>
      <c r="D31" s="37" t="s">
        <v>60</v>
      </c>
      <c r="E31" s="35"/>
      <c r="F31" s="35"/>
    </row>
    <row r="32" spans="1:6" x14ac:dyDescent="0.3">
      <c r="A32" s="37" t="s">
        <v>61</v>
      </c>
      <c r="B32" s="35"/>
      <c r="C32" s="35"/>
      <c r="D32" s="37" t="s">
        <v>62</v>
      </c>
      <c r="E32" s="35"/>
      <c r="F32" s="35"/>
    </row>
    <row r="33" spans="1:6" x14ac:dyDescent="0.3">
      <c r="A33" s="37" t="s">
        <v>63</v>
      </c>
      <c r="B33" s="35"/>
      <c r="C33" s="35"/>
      <c r="D33" s="37" t="s">
        <v>64</v>
      </c>
      <c r="E33" s="35"/>
      <c r="F33" s="35"/>
    </row>
    <row r="34" spans="1:6" x14ac:dyDescent="0.3">
      <c r="A34" s="37" t="s">
        <v>65</v>
      </c>
      <c r="B34" s="35"/>
      <c r="C34" s="35"/>
      <c r="D34" s="37" t="s">
        <v>66</v>
      </c>
      <c r="E34" s="35"/>
      <c r="F34" s="35"/>
    </row>
    <row r="35" spans="1:6" x14ac:dyDescent="0.3">
      <c r="A35" s="37" t="s">
        <v>67</v>
      </c>
      <c r="B35" s="35"/>
      <c r="C35" s="35"/>
      <c r="D35" s="37" t="s">
        <v>68</v>
      </c>
      <c r="E35" s="35"/>
      <c r="F35" s="35"/>
    </row>
    <row r="36" spans="1:6" x14ac:dyDescent="0.3">
      <c r="A36" s="39" t="s">
        <v>5</v>
      </c>
      <c r="B36" s="35">
        <f>SUM(B31:B35)</f>
        <v>46.5</v>
      </c>
      <c r="C36" s="35">
        <v>125.6</v>
      </c>
      <c r="D36" s="39" t="s">
        <v>37</v>
      </c>
      <c r="E36" s="35">
        <f>SUM(E31:E35)</f>
        <v>0</v>
      </c>
      <c r="F36" s="35">
        <v>0</v>
      </c>
    </row>
    <row r="37" spans="1:6" ht="27.6" x14ac:dyDescent="0.3">
      <c r="A37" s="37"/>
      <c r="B37" s="35"/>
      <c r="C37" s="35"/>
      <c r="D37" s="39" t="s">
        <v>69</v>
      </c>
      <c r="E37" s="35">
        <f>E36-B36</f>
        <v>-46.5</v>
      </c>
      <c r="F37" s="35">
        <v>-125.6</v>
      </c>
    </row>
    <row r="38" spans="1:6" x14ac:dyDescent="0.3">
      <c r="A38" s="34" t="s">
        <v>70</v>
      </c>
      <c r="B38" s="35"/>
      <c r="C38" s="35"/>
      <c r="D38" s="34" t="s">
        <v>71</v>
      </c>
      <c r="E38" s="35"/>
      <c r="F38" s="35"/>
    </row>
    <row r="39" spans="1:6" ht="27.6" x14ac:dyDescent="0.3">
      <c r="A39" s="37" t="s">
        <v>23</v>
      </c>
      <c r="B39" s="35">
        <v>486.78</v>
      </c>
      <c r="C39" s="35">
        <v>0</v>
      </c>
      <c r="D39" s="37" t="s">
        <v>72</v>
      </c>
      <c r="E39" s="35"/>
      <c r="F39" s="35"/>
    </row>
    <row r="40" spans="1:6" x14ac:dyDescent="0.3">
      <c r="A40" s="37" t="s">
        <v>25</v>
      </c>
      <c r="B40" s="35">
        <v>2076.46</v>
      </c>
      <c r="C40" s="35">
        <v>1758.07</v>
      </c>
      <c r="D40" s="37" t="s">
        <v>73</v>
      </c>
      <c r="E40" s="35"/>
      <c r="F40" s="35"/>
    </row>
    <row r="41" spans="1:6" x14ac:dyDescent="0.3">
      <c r="A41" s="37" t="s">
        <v>74</v>
      </c>
      <c r="B41" s="35">
        <f>199.77+149.99</f>
        <v>349.76</v>
      </c>
      <c r="C41" s="35">
        <v>128.65</v>
      </c>
      <c r="D41" s="37"/>
      <c r="E41" s="35"/>
      <c r="F41" s="35"/>
    </row>
    <row r="42" spans="1:6" x14ac:dyDescent="0.3">
      <c r="A42" s="37" t="s">
        <v>75</v>
      </c>
      <c r="B42" s="35"/>
      <c r="C42" s="35"/>
      <c r="D42" s="37"/>
      <c r="E42" s="35"/>
      <c r="F42" s="35"/>
    </row>
    <row r="43" spans="1:6" x14ac:dyDescent="0.3">
      <c r="A43" s="37" t="s">
        <v>76</v>
      </c>
      <c r="B43" s="35"/>
      <c r="C43" s="35"/>
      <c r="D43" s="37"/>
      <c r="E43" s="35"/>
      <c r="F43" s="35"/>
    </row>
    <row r="44" spans="1:6" x14ac:dyDescent="0.3">
      <c r="A44" s="39" t="s">
        <v>5</v>
      </c>
      <c r="B44" s="35">
        <f>SUM(B39:B43)</f>
        <v>2913</v>
      </c>
      <c r="C44" s="35">
        <v>1886.72</v>
      </c>
      <c r="D44" s="39" t="s">
        <v>37</v>
      </c>
      <c r="E44" s="35">
        <f>SUM(E39:E40)</f>
        <v>0</v>
      </c>
      <c r="F44" s="35">
        <v>0</v>
      </c>
    </row>
    <row r="45" spans="1:6" x14ac:dyDescent="0.3">
      <c r="A45" s="40" t="s">
        <v>77</v>
      </c>
      <c r="B45" s="35">
        <f>B13+B22+B28+B36+B44</f>
        <v>5411.54</v>
      </c>
      <c r="C45" s="35">
        <v>3817.3999999999996</v>
      </c>
      <c r="D45" s="40" t="s">
        <v>78</v>
      </c>
      <c r="E45" s="35">
        <f>E13+E22+E28+E36+E44</f>
        <v>3800.23</v>
      </c>
      <c r="F45" s="35">
        <v>3445.0699999999997</v>
      </c>
    </row>
    <row r="46" spans="1:6" ht="27.6" x14ac:dyDescent="0.3">
      <c r="A46" s="37"/>
      <c r="B46" s="35"/>
      <c r="C46" s="35"/>
      <c r="D46" s="39" t="s">
        <v>79</v>
      </c>
      <c r="E46" s="35">
        <f>E45-B45</f>
        <v>-1611.31</v>
      </c>
      <c r="F46" s="35">
        <v>-372.32999999999993</v>
      </c>
    </row>
    <row r="47" spans="1:6" x14ac:dyDescent="0.3">
      <c r="A47" s="37"/>
      <c r="B47" s="35"/>
      <c r="C47" s="35"/>
      <c r="D47" s="39" t="s">
        <v>80</v>
      </c>
      <c r="E47" s="35"/>
      <c r="F47" s="35"/>
    </row>
    <row r="48" spans="1:6" ht="41.4" x14ac:dyDescent="0.3">
      <c r="A48" s="37"/>
      <c r="B48" s="35"/>
      <c r="C48" s="35"/>
      <c r="D48" s="39" t="s">
        <v>81</v>
      </c>
      <c r="E48" s="35">
        <f>E46-E47</f>
        <v>-1611.31</v>
      </c>
      <c r="F48" s="35">
        <v>-372.32999999999993</v>
      </c>
    </row>
    <row r="50" spans="1:6" s="33" customFormat="1" ht="41.4" x14ac:dyDescent="0.3">
      <c r="A50" s="31" t="s">
        <v>82</v>
      </c>
      <c r="B50" s="32" t="s">
        <v>104</v>
      </c>
      <c r="C50" s="32" t="s">
        <v>101</v>
      </c>
      <c r="D50" s="31" t="s">
        <v>83</v>
      </c>
      <c r="E50" s="32" t="s">
        <v>104</v>
      </c>
      <c r="F50" s="32" t="s">
        <v>101</v>
      </c>
    </row>
    <row r="51" spans="1:6" ht="41.4" x14ac:dyDescent="0.3">
      <c r="A51" s="37" t="s">
        <v>84</v>
      </c>
      <c r="B51" s="35"/>
      <c r="C51" s="35"/>
      <c r="D51" s="37" t="s">
        <v>85</v>
      </c>
      <c r="E51" s="35"/>
      <c r="F51" s="35"/>
    </row>
    <row r="52" spans="1:6" ht="27.6" x14ac:dyDescent="0.3">
      <c r="A52" s="37" t="s">
        <v>86</v>
      </c>
      <c r="B52" s="35"/>
      <c r="C52" s="35"/>
      <c r="D52" s="37" t="s">
        <v>87</v>
      </c>
      <c r="E52" s="35"/>
      <c r="F52" s="35"/>
    </row>
    <row r="53" spans="1:6" ht="27.6" x14ac:dyDescent="0.3">
      <c r="A53" s="37" t="s">
        <v>88</v>
      </c>
      <c r="B53" s="35"/>
      <c r="C53" s="35"/>
      <c r="D53" s="37" t="s">
        <v>89</v>
      </c>
      <c r="E53" s="35"/>
      <c r="F53" s="35"/>
    </row>
    <row r="54" spans="1:6" ht="27.6" x14ac:dyDescent="0.3">
      <c r="A54" s="37" t="s">
        <v>90</v>
      </c>
      <c r="B54" s="35"/>
      <c r="C54" s="35"/>
      <c r="D54" s="37" t="s">
        <v>91</v>
      </c>
      <c r="E54" s="35"/>
      <c r="F54" s="35"/>
    </row>
    <row r="55" spans="1:6" x14ac:dyDescent="0.3">
      <c r="A55" s="39" t="s">
        <v>5</v>
      </c>
      <c r="B55" s="35">
        <f>SUM(B51:B54)</f>
        <v>0</v>
      </c>
      <c r="C55" s="35">
        <v>0</v>
      </c>
      <c r="D55" s="39" t="s">
        <v>37</v>
      </c>
      <c r="E55" s="35">
        <f>SUM(E51:E54)</f>
        <v>0</v>
      </c>
      <c r="F55" s="35">
        <v>0</v>
      </c>
    </row>
    <row r="56" spans="1:6" x14ac:dyDescent="0.3">
      <c r="A56" s="37"/>
      <c r="B56" s="35"/>
      <c r="C56" s="35"/>
      <c r="D56" s="39" t="s">
        <v>80</v>
      </c>
      <c r="E56" s="35"/>
      <c r="F56" s="35"/>
    </row>
    <row r="57" spans="1:6" ht="41.4" x14ac:dyDescent="0.3">
      <c r="A57" s="37"/>
      <c r="B57" s="35"/>
      <c r="C57" s="35"/>
      <c r="D57" s="39" t="s">
        <v>92</v>
      </c>
      <c r="E57" s="35">
        <f>E55-B55-E56</f>
        <v>0</v>
      </c>
      <c r="F57" s="35">
        <v>0</v>
      </c>
    </row>
    <row r="59" spans="1:6" x14ac:dyDescent="0.3">
      <c r="A59" s="49"/>
      <c r="B59" s="49"/>
      <c r="C59" s="49"/>
      <c r="D59" s="49"/>
      <c r="E59" s="32" t="s">
        <v>104</v>
      </c>
      <c r="F59" s="32" t="s">
        <v>101</v>
      </c>
    </row>
    <row r="60" spans="1:6" x14ac:dyDescent="0.3">
      <c r="A60" s="49" t="s">
        <v>93</v>
      </c>
      <c r="B60" s="49"/>
      <c r="C60" s="49"/>
      <c r="D60" s="49"/>
      <c r="E60" s="35">
        <f>E48</f>
        <v>-1611.31</v>
      </c>
      <c r="F60" s="35">
        <v>-372.32999999999993</v>
      </c>
    </row>
    <row r="61" spans="1:6" x14ac:dyDescent="0.3">
      <c r="A61" s="49" t="s">
        <v>92</v>
      </c>
      <c r="B61" s="49"/>
      <c r="C61" s="49"/>
      <c r="D61" s="49"/>
      <c r="E61" s="35">
        <f>E57</f>
        <v>0</v>
      </c>
      <c r="F61" s="35">
        <v>0</v>
      </c>
    </row>
    <row r="62" spans="1:6" x14ac:dyDescent="0.3">
      <c r="A62" s="49" t="s">
        <v>94</v>
      </c>
      <c r="B62" s="49"/>
      <c r="C62" s="49"/>
      <c r="D62" s="49"/>
      <c r="E62" s="35">
        <f>SUM(E60:E61)</f>
        <v>-1611.31</v>
      </c>
      <c r="F62" s="35">
        <v>-372.32999999999993</v>
      </c>
    </row>
    <row r="64" spans="1:6" x14ac:dyDescent="0.3">
      <c r="E64" s="32" t="s">
        <v>104</v>
      </c>
      <c r="F64" s="32" t="s">
        <v>101</v>
      </c>
    </row>
    <row r="65" spans="1:6" x14ac:dyDescent="0.3">
      <c r="A65" s="50" t="s">
        <v>95</v>
      </c>
      <c r="B65" s="50"/>
      <c r="C65" s="50"/>
      <c r="D65" s="50"/>
      <c r="E65" s="35"/>
      <c r="F65" s="35"/>
    </row>
    <row r="66" spans="1:6" x14ac:dyDescent="0.3">
      <c r="A66" s="49" t="s">
        <v>96</v>
      </c>
      <c r="B66" s="49"/>
      <c r="C66" s="49"/>
      <c r="D66" s="49"/>
      <c r="E66" s="35">
        <v>0</v>
      </c>
      <c r="F66" s="35">
        <v>0</v>
      </c>
    </row>
    <row r="67" spans="1:6" x14ac:dyDescent="0.3">
      <c r="A67" s="49" t="s">
        <v>97</v>
      </c>
      <c r="B67" s="49"/>
      <c r="C67" s="49"/>
      <c r="D67" s="49"/>
      <c r="E67" s="35">
        <f>F67+E62</f>
        <v>6666.02</v>
      </c>
      <c r="F67" s="35">
        <v>8277.33</v>
      </c>
    </row>
  </sheetData>
  <mergeCells count="7">
    <mergeCell ref="A67:D67"/>
    <mergeCell ref="A59:D59"/>
    <mergeCell ref="A60:D60"/>
    <mergeCell ref="A61:D61"/>
    <mergeCell ref="A62:D62"/>
    <mergeCell ref="A65:D65"/>
    <mergeCell ref="A66:D6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Piazza</dc:creator>
  <cp:lastModifiedBy>Giovanni Piazza</cp:lastModifiedBy>
  <cp:lastPrinted>2025-02-23T17:02:55Z</cp:lastPrinted>
  <dcterms:created xsi:type="dcterms:W3CDTF">2022-12-31T17:50:02Z</dcterms:created>
  <dcterms:modified xsi:type="dcterms:W3CDTF">2025-04-01T19:15:55Z</dcterms:modified>
</cp:coreProperties>
</file>