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classificazione SP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<sst xmlns="http://schemas.openxmlformats.org/spreadsheetml/2006/main" count="67" uniqueCount="61">
  <si>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IBO Italia</t>
  </si>
  <si>
    <t>CONSUNTIVO AL 31.12.2016</t>
  </si>
  <si>
    <t xml:space="preserve">ENTRATE </t>
  </si>
  <si>
    <t>Attività Istituzionale</t>
  </si>
  <si>
    <t>Quote Associative</t>
  </si>
  <si>
    <t>Entrate specifiche per gestione progetti</t>
  </si>
  <si>
    <t>Contributi da privati</t>
  </si>
  <si>
    <t>Contributi da enti vari</t>
  </si>
  <si>
    <t>Interessi attivi in c/c</t>
  </si>
  <si>
    <t>Attività finanziaria</t>
  </si>
  <si>
    <t>Contributo 5 per mille</t>
  </si>
  <si>
    <t>Emergenza terremoto</t>
  </si>
  <si>
    <t>Sopravvenienze attive</t>
  </si>
  <si>
    <t>Utilizzo fondo progetti</t>
  </si>
  <si>
    <t>TOTALE ENTRATE</t>
  </si>
  <si>
    <t>Perdita di esercizio</t>
  </si>
  <si>
    <t>Totale a pareggio</t>
  </si>
  <si>
    <t>USCITE</t>
  </si>
  <si>
    <t>Personale dipendente</t>
  </si>
  <si>
    <t>Rimborso spese volontari</t>
  </si>
  <si>
    <t>Pubblicazione e multimediali</t>
  </si>
  <si>
    <t>Sostegno a distanza</t>
  </si>
  <si>
    <t>Affitto e spese condominiali</t>
  </si>
  <si>
    <t>Cancelleria e stampati</t>
  </si>
  <si>
    <t>Telefoniche e postali</t>
  </si>
  <si>
    <t>Consulenze e prestazioni professionali</t>
  </si>
  <si>
    <t>Assicurazioni volontari</t>
  </si>
  <si>
    <t>Gestione mezzi di trasporto</t>
  </si>
  <si>
    <t>Commissioni bancarie</t>
  </si>
  <si>
    <t>Altre spese</t>
  </si>
  <si>
    <t>Manutenzione e riparazione attrezzature</t>
  </si>
  <si>
    <t>Ritenute acconto e imposte</t>
  </si>
  <si>
    <t>Quote associative</t>
  </si>
  <si>
    <t>Minusv. e sopravv. Passive</t>
  </si>
  <si>
    <t>Tfr maturato</t>
  </si>
  <si>
    <t>Spese ed oneri per gestione progetti</t>
  </si>
  <si>
    <t xml:space="preserve">Perdite su titoli </t>
  </si>
  <si>
    <t>Uscita in C/Capitale</t>
  </si>
  <si>
    <t>Quota ammortamento</t>
  </si>
  <si>
    <t>TOTALE USCITE</t>
  </si>
  <si>
    <t>Avanzo d'esercizio</t>
  </si>
  <si>
    <t>STATO PATRIMONIALE AL 31.12.2016</t>
  </si>
  <si>
    <t>ATTIVITA'</t>
  </si>
  <si>
    <t>Cassa</t>
  </si>
  <si>
    <t>C/C bancari e postali</t>
  </si>
  <si>
    <t>Titoli</t>
  </si>
  <si>
    <t>Fidejussioni</t>
  </si>
  <si>
    <t>Depositi cauzionali</t>
  </si>
  <si>
    <t>Immobilizzazioni immateriali</t>
  </si>
  <si>
    <t>Immobilizzazioni materiali</t>
  </si>
  <si>
    <t>Crediti</t>
  </si>
  <si>
    <t>Ratei e Risconti attivi</t>
  </si>
  <si>
    <t>TOTALE ATTIVITA'</t>
  </si>
  <si>
    <t>PASSIVITA'</t>
  </si>
  <si>
    <t>Patrimonio</t>
  </si>
  <si>
    <t>Fondo ammortamento</t>
  </si>
  <si>
    <t>Fondo gestione progetti</t>
  </si>
  <si>
    <t>Fondo TFR</t>
  </si>
  <si>
    <t>Impegni</t>
  </si>
  <si>
    <t>Riconti passivi</t>
  </si>
  <si>
    <t>TOTALE PASSIVITA'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</si>
</sst>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  <numFmt numFmtId="167" formatCode="_-* #,##0.00_-;\-* #,##0.00_-;_-* \-??_-;_-@_-"/>
    <numFmt numFmtId="168" formatCode="_-[$€-410]\ * #,##0.00_-;\-[$€-410]\ * #,##0.00_-;_-[$€-410]\ * \-??_-;_-@_-"/>
  </numFmts>
  <fonts count="1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17" applyFont="1" applyFill="1" applyBorder="1" applyAlignment="1" applyProtection="1">
      <alignment/>
      <protection/>
    </xf>
    <xf numFmtId="164" fontId="12" fillId="0" borderId="0" xfId="0" applyFont="1" applyFill="1" applyAlignment="1">
      <alignment horizontal="center"/>
    </xf>
    <xf numFmtId="164" fontId="12" fillId="0" borderId="2" xfId="0" applyFont="1" applyFill="1" applyBorder="1" applyAlignment="1">
      <alignment wrapText="1"/>
    </xf>
    <xf numFmtId="164" fontId="12" fillId="0" borderId="3" xfId="0" applyFont="1" applyFill="1" applyBorder="1" applyAlignment="1">
      <alignment/>
    </xf>
    <xf numFmtId="164" fontId="12" fillId="0" borderId="2" xfId="17" applyNumberFormat="1" applyFont="1" applyFill="1" applyBorder="1" applyAlignment="1" applyProtection="1">
      <alignment/>
      <protection/>
    </xf>
    <xf numFmtId="164" fontId="3" fillId="0" borderId="4" xfId="0" applyFont="1" applyFill="1" applyBorder="1" applyAlignment="1">
      <alignment/>
    </xf>
    <xf numFmtId="165" fontId="3" fillId="0" borderId="2" xfId="17" applyFont="1" applyFill="1" applyBorder="1" applyAlignment="1" applyProtection="1">
      <alignment/>
      <protection/>
    </xf>
    <xf numFmtId="164" fontId="3" fillId="0" borderId="2" xfId="0" applyFont="1" applyFill="1" applyBorder="1" applyAlignment="1">
      <alignment wrapText="1"/>
    </xf>
    <xf numFmtId="166" fontId="3" fillId="0" borderId="2" xfId="17" applyNumberFormat="1" applyFont="1" applyFill="1" applyBorder="1" applyAlignment="1" applyProtection="1">
      <alignment/>
      <protection/>
    </xf>
    <xf numFmtId="164" fontId="3" fillId="0" borderId="2" xfId="0" applyFont="1" applyFill="1" applyBorder="1" applyAlignment="1">
      <alignment horizontal="left" wrapText="1"/>
    </xf>
    <xf numFmtId="164" fontId="12" fillId="0" borderId="2" xfId="0" applyFont="1" applyFill="1" applyBorder="1" applyAlignment="1">
      <alignment horizontal="left" wrapText="1"/>
    </xf>
    <xf numFmtId="168" fontId="3" fillId="0" borderId="5" xfId="15" applyNumberFormat="1" applyFont="1" applyFill="1" applyBorder="1" applyAlignment="1" applyProtection="1">
      <alignment/>
      <protection/>
    </xf>
    <xf numFmtId="164" fontId="12" fillId="0" borderId="6" xfId="0" applyFont="1" applyFill="1" applyBorder="1" applyAlignment="1">
      <alignment/>
    </xf>
    <xf numFmtId="168" fontId="3" fillId="0" borderId="7" xfId="15" applyNumberFormat="1" applyFont="1" applyFill="1" applyBorder="1" applyAlignment="1" applyProtection="1">
      <alignment/>
      <protection/>
    </xf>
    <xf numFmtId="166" fontId="3" fillId="0" borderId="0" xfId="0" applyNumberFormat="1" applyFont="1" applyFill="1" applyAlignment="1">
      <alignment/>
    </xf>
    <xf numFmtId="166" fontId="12" fillId="0" borderId="2" xfId="15" applyNumberFormat="1" applyFont="1" applyFill="1" applyBorder="1" applyAlignment="1" applyProtection="1">
      <alignment/>
      <protection/>
    </xf>
    <xf numFmtId="164" fontId="3" fillId="0" borderId="2" xfId="0" applyFont="1" applyFill="1" applyBorder="1" applyAlignment="1">
      <alignment/>
    </xf>
    <xf numFmtId="166" fontId="12" fillId="0" borderId="2" xfId="17" applyNumberFormat="1" applyFont="1" applyFill="1" applyBorder="1" applyAlignment="1" applyProtection="1">
      <alignment/>
      <protection/>
    </xf>
    <xf numFmtId="164" fontId="12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12" fillId="0" borderId="2" xfId="0" applyFont="1" applyFill="1" applyBorder="1" applyAlignment="1">
      <alignment horizontal="left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workbookViewId="0" topLeftCell="A55">
      <selection activeCell="G78" sqref="G78"/>
    </sheetView>
  </sheetViews>
  <sheetFormatPr defaultColWidth="8.00390625" defaultRowHeight="17.25" customHeight="1"/>
  <cols>
    <col min="1" max="1" width="43.57421875" style="1" customWidth="1"/>
    <col min="2" max="2" width="23.7109375" style="1" customWidth="1"/>
    <col min="3" max="3" width="18.7109375" style="1" customWidth="1"/>
    <col min="4" max="4" width="18.7109375" style="2" customWidth="1"/>
    <col min="5" max="5" width="9.00390625" style="1" customWidth="1"/>
    <col min="6" max="6" width="10.7109375" style="1" customWidth="1"/>
    <col min="7" max="16384" width="9.00390625" style="1" customWidth="1"/>
  </cols>
  <sheetData>
    <row r="1" ht="17.25" customHeight="1">
      <c r="B1" s="3" t="s">
        <v>0</v>
      </c>
    </row>
    <row r="2" ht="17.25" customHeight="1">
      <c r="B2" s="3" t="s">
        <v>1</v>
      </c>
    </row>
    <row r="4" spans="1:4" ht="17.25" customHeight="1">
      <c r="A4" s="4" t="s">
        <v>2</v>
      </c>
      <c r="B4" s="4"/>
      <c r="C4" s="5">
        <v>2015</v>
      </c>
      <c r="D4" s="6">
        <v>2016</v>
      </c>
    </row>
    <row r="5" spans="1:4" ht="17.25" customHeight="1">
      <c r="A5" s="4"/>
      <c r="B5" s="4"/>
      <c r="C5" s="7"/>
      <c r="D5" s="8"/>
    </row>
    <row r="6" spans="1:4" ht="17.25" customHeight="1">
      <c r="A6" s="4" t="s">
        <v>3</v>
      </c>
      <c r="B6" s="4"/>
      <c r="C6" s="7"/>
      <c r="D6" s="8"/>
    </row>
    <row r="7" spans="1:4" ht="17.25" customHeight="1">
      <c r="A7" s="9" t="s">
        <v>4</v>
      </c>
      <c r="B7" s="9"/>
      <c r="C7" s="10">
        <v>3050</v>
      </c>
      <c r="D7" s="10">
        <v>3220</v>
      </c>
    </row>
    <row r="8" spans="1:4" ht="17.25" customHeight="1">
      <c r="A8" s="9" t="s">
        <v>5</v>
      </c>
      <c r="B8" s="9"/>
      <c r="C8" s="10">
        <v>316749.85</v>
      </c>
      <c r="D8" s="10">
        <v>481715.86</v>
      </c>
    </row>
    <row r="9" spans="1:4" ht="17.25" customHeight="1">
      <c r="A9" s="9" t="s">
        <v>6</v>
      </c>
      <c r="B9" s="9"/>
      <c r="C9" s="10">
        <v>115317.13</v>
      </c>
      <c r="D9" s="10">
        <v>162154.69</v>
      </c>
    </row>
    <row r="10" spans="1:4" ht="17.25" customHeight="1">
      <c r="A10" s="9" t="s">
        <v>7</v>
      </c>
      <c r="B10" s="9"/>
      <c r="C10" s="10">
        <f>49430.24+117561.73</f>
        <v>166991.97</v>
      </c>
      <c r="D10" s="10">
        <v>177306.82</v>
      </c>
    </row>
    <row r="11" spans="1:4" ht="17.25" customHeight="1">
      <c r="A11" s="9" t="s">
        <v>8</v>
      </c>
      <c r="B11" s="9"/>
      <c r="C11" s="10">
        <v>13.95</v>
      </c>
      <c r="D11" s="10">
        <v>79.27</v>
      </c>
    </row>
    <row r="12" spans="1:4" ht="17.25" customHeight="1">
      <c r="A12" s="9" t="s">
        <v>9</v>
      </c>
      <c r="B12" s="9"/>
      <c r="C12" s="10">
        <v>2155.73</v>
      </c>
      <c r="D12" s="10">
        <v>2371.15</v>
      </c>
    </row>
    <row r="13" spans="1:4" ht="17.25" customHeight="1">
      <c r="A13" s="9" t="s">
        <v>10</v>
      </c>
      <c r="B13" s="9"/>
      <c r="C13" s="10">
        <v>8511.14</v>
      </c>
      <c r="D13" s="10">
        <v>10298.17</v>
      </c>
    </row>
    <row r="14" spans="1:4" ht="17.25" customHeight="1">
      <c r="A14" s="9" t="s">
        <v>11</v>
      </c>
      <c r="B14" s="9"/>
      <c r="C14" s="10">
        <v>1804</v>
      </c>
      <c r="D14" s="10">
        <v>82647.46</v>
      </c>
    </row>
    <row r="15" spans="1:4" ht="17.25" customHeight="1">
      <c r="A15" s="9" t="s">
        <v>12</v>
      </c>
      <c r="B15" s="9"/>
      <c r="C15" s="10">
        <f>3.06+18934.08</f>
        <v>18937.140000000003</v>
      </c>
      <c r="D15" s="10">
        <v>0</v>
      </c>
    </row>
    <row r="16" spans="1:4" ht="17.25" customHeight="1">
      <c r="A16" s="9" t="s">
        <v>13</v>
      </c>
      <c r="B16" s="9"/>
      <c r="C16" s="10">
        <v>0</v>
      </c>
      <c r="D16" s="10">
        <v>0</v>
      </c>
    </row>
    <row r="17" spans="1:4" ht="17.25" customHeight="1">
      <c r="A17" s="4" t="s">
        <v>14</v>
      </c>
      <c r="B17" s="4"/>
      <c r="C17" s="10">
        <f>SUM(C7:C16)</f>
        <v>633530.9099999999</v>
      </c>
      <c r="D17" s="10">
        <v>919793.42</v>
      </c>
    </row>
    <row r="18" spans="1:4" ht="17.25" customHeight="1">
      <c r="A18" s="11" t="s">
        <v>15</v>
      </c>
      <c r="B18" s="11"/>
      <c r="C18" s="10">
        <v>16841.63</v>
      </c>
      <c r="D18" s="10">
        <v>2467.4</v>
      </c>
    </row>
    <row r="19" spans="1:4" ht="17.25" customHeight="1">
      <c r="A19" s="12" t="s">
        <v>16</v>
      </c>
      <c r="B19" s="12"/>
      <c r="C19" s="10">
        <v>650372.54</v>
      </c>
      <c r="D19" s="10">
        <v>922260.82</v>
      </c>
    </row>
    <row r="20" spans="1:4" ht="17.25" customHeight="1">
      <c r="A20" s="9"/>
      <c r="B20" s="9"/>
      <c r="C20" s="13"/>
      <c r="D20" s="8"/>
    </row>
    <row r="21" spans="1:4" ht="17.25" customHeight="1">
      <c r="A21" s="4" t="s">
        <v>17</v>
      </c>
      <c r="B21" s="4"/>
      <c r="C21" s="14">
        <v>2015</v>
      </c>
      <c r="D21" s="6">
        <v>2016</v>
      </c>
    </row>
    <row r="22" spans="1:4" ht="17.25" customHeight="1">
      <c r="A22" s="9"/>
      <c r="B22" s="9"/>
      <c r="C22" s="15"/>
      <c r="D22" s="8"/>
    </row>
    <row r="23" spans="1:4" ht="17.25" customHeight="1">
      <c r="A23" s="9" t="s">
        <v>18</v>
      </c>
      <c r="B23" s="9"/>
      <c r="C23" s="10">
        <f>215421.5+19357.48</f>
        <v>234778.98</v>
      </c>
      <c r="D23" s="10">
        <v>249727.75</v>
      </c>
    </row>
    <row r="24" spans="1:4" ht="17.25" customHeight="1">
      <c r="A24" s="9" t="s">
        <v>19</v>
      </c>
      <c r="B24" s="9"/>
      <c r="C24" s="10">
        <f>4413+4947.77</f>
        <v>9360.77</v>
      </c>
      <c r="D24" s="10">
        <v>13471.45</v>
      </c>
    </row>
    <row r="25" spans="1:4" ht="17.25" customHeight="1">
      <c r="A25" s="9" t="s">
        <v>20</v>
      </c>
      <c r="B25" s="9"/>
      <c r="C25" s="10">
        <v>6920.58</v>
      </c>
      <c r="D25" s="10">
        <v>5711.14</v>
      </c>
    </row>
    <row r="26" spans="1:4" ht="17.25" customHeight="1">
      <c r="A26" s="9" t="s">
        <v>21</v>
      </c>
      <c r="B26" s="9"/>
      <c r="C26" s="10">
        <v>21300</v>
      </c>
      <c r="D26" s="10">
        <v>16750</v>
      </c>
    </row>
    <row r="27" spans="1:4" ht="17.25" customHeight="1">
      <c r="A27" s="9" t="s">
        <v>22</v>
      </c>
      <c r="B27" s="9"/>
      <c r="C27" s="10">
        <v>11459.24</v>
      </c>
      <c r="D27" s="10">
        <v>11002.92</v>
      </c>
    </row>
    <row r="28" spans="1:4" ht="17.25" customHeight="1">
      <c r="A28" s="9" t="s">
        <v>23</v>
      </c>
      <c r="B28" s="9"/>
      <c r="C28" s="10">
        <v>1840.92</v>
      </c>
      <c r="D28" s="10">
        <v>1581.57</v>
      </c>
    </row>
    <row r="29" spans="1:4" ht="17.25" customHeight="1">
      <c r="A29" s="9" t="s">
        <v>24</v>
      </c>
      <c r="B29" s="9"/>
      <c r="C29" s="10">
        <f>3674.11+4267.36</f>
        <v>7941.469999999999</v>
      </c>
      <c r="D29" s="10">
        <v>6712.7</v>
      </c>
    </row>
    <row r="30" spans="1:4" ht="17.25" customHeight="1">
      <c r="A30" s="9" t="s">
        <v>25</v>
      </c>
      <c r="B30" s="9"/>
      <c r="C30" s="10">
        <v>35027.81</v>
      </c>
      <c r="D30" s="10">
        <v>24739.3</v>
      </c>
    </row>
    <row r="31" spans="1:4" ht="17.25" customHeight="1">
      <c r="A31" s="9" t="s">
        <v>26</v>
      </c>
      <c r="B31" s="9"/>
      <c r="C31" s="10">
        <v>2068.8</v>
      </c>
      <c r="D31" s="10">
        <v>2071.66</v>
      </c>
    </row>
    <row r="32" spans="1:4" ht="17.25" customHeight="1">
      <c r="A32" s="9" t="s">
        <v>27</v>
      </c>
      <c r="B32" s="9"/>
      <c r="C32" s="10">
        <v>2784.98</v>
      </c>
      <c r="D32" s="10">
        <v>4002.13</v>
      </c>
    </row>
    <row r="33" spans="1:4" ht="17.25" customHeight="1">
      <c r="A33" s="9" t="s">
        <v>28</v>
      </c>
      <c r="B33" s="9"/>
      <c r="C33" s="10">
        <v>1153.64</v>
      </c>
      <c r="D33" s="10">
        <v>1367.06</v>
      </c>
    </row>
    <row r="34" spans="1:4" ht="17.25" customHeight="1">
      <c r="A34" s="9" t="s">
        <v>29</v>
      </c>
      <c r="B34" s="9"/>
      <c r="C34" s="10">
        <f>3629.28+8401.06+2181.36+3346</f>
        <v>17557.7</v>
      </c>
      <c r="D34" s="10">
        <v>17419.79</v>
      </c>
    </row>
    <row r="35" spans="1:4" ht="17.25" customHeight="1">
      <c r="A35" s="11" t="s">
        <v>30</v>
      </c>
      <c r="B35" s="11"/>
      <c r="C35" s="10">
        <f>14.9</f>
        <v>14.9</v>
      </c>
      <c r="D35" s="10">
        <v>764.4</v>
      </c>
    </row>
    <row r="36" spans="1:4" ht="17.25" customHeight="1">
      <c r="A36" s="11" t="s">
        <v>31</v>
      </c>
      <c r="B36" s="11"/>
      <c r="C36" s="10">
        <v>8413.62</v>
      </c>
      <c r="D36" s="10">
        <v>8334.18</v>
      </c>
    </row>
    <row r="37" spans="1:4" ht="17.25" customHeight="1">
      <c r="A37" s="9" t="s">
        <v>32</v>
      </c>
      <c r="B37" s="9"/>
      <c r="C37" s="10">
        <v>2460</v>
      </c>
      <c r="D37" s="10">
        <v>2310</v>
      </c>
    </row>
    <row r="38" spans="1:4" ht="17.25" customHeight="1">
      <c r="A38" s="9" t="s">
        <v>33</v>
      </c>
      <c r="B38" s="9"/>
      <c r="C38" s="10">
        <v>1310.42</v>
      </c>
      <c r="D38" s="10">
        <v>9513.04</v>
      </c>
    </row>
    <row r="39" spans="1:4" ht="17.25" customHeight="1">
      <c r="A39" s="9" t="s">
        <v>34</v>
      </c>
      <c r="B39" s="9"/>
      <c r="C39" s="10">
        <v>15196.68</v>
      </c>
      <c r="D39" s="10">
        <v>14851.95</v>
      </c>
    </row>
    <row r="40" spans="1:6" ht="17.25" customHeight="1">
      <c r="A40" s="9" t="s">
        <v>35</v>
      </c>
      <c r="B40" s="9"/>
      <c r="C40" s="10">
        <f>5576.97+16636.43-2068.8+96410.21+17603.86+1885.56+7354.59+4334.31+45064.93+20000+8260.5+6128.66+2086.75+1345.39+2378.28+7277.87+13934.86+13925.17</f>
        <v>268135.54</v>
      </c>
      <c r="D40" s="10">
        <v>530045.09</v>
      </c>
      <c r="F40" s="16"/>
    </row>
    <row r="41" spans="1:6" ht="17.25" customHeight="1">
      <c r="A41" s="9" t="s">
        <v>36</v>
      </c>
      <c r="B41" s="9"/>
      <c r="C41" s="10">
        <v>1842.68</v>
      </c>
      <c r="D41" s="10">
        <v>0</v>
      </c>
      <c r="F41" s="16"/>
    </row>
    <row r="42" spans="1:4" ht="17.25" customHeight="1">
      <c r="A42" s="4" t="s">
        <v>37</v>
      </c>
      <c r="B42" s="4"/>
      <c r="C42" s="10">
        <v>0</v>
      </c>
      <c r="D42" s="10">
        <v>0</v>
      </c>
    </row>
    <row r="43" spans="1:4" ht="17.25" customHeight="1">
      <c r="A43" s="9" t="s">
        <v>38</v>
      </c>
      <c r="B43" s="9"/>
      <c r="C43" s="10">
        <v>803.81</v>
      </c>
      <c r="D43" s="10">
        <v>1884.69</v>
      </c>
    </row>
    <row r="44" spans="1:4" ht="17.25" customHeight="1">
      <c r="A44" s="4"/>
      <c r="B44" s="4"/>
      <c r="C44" s="10"/>
      <c r="D44" s="10"/>
    </row>
    <row r="45" spans="1:4" ht="17.25" customHeight="1">
      <c r="A45" s="4" t="s">
        <v>39</v>
      </c>
      <c r="B45" s="4"/>
      <c r="C45" s="17">
        <f>SUM(C23:C44)</f>
        <v>650372.5399999999</v>
      </c>
      <c r="D45" s="17">
        <v>922260.82</v>
      </c>
    </row>
    <row r="46" spans="1:4" ht="17.25" customHeight="1">
      <c r="A46" s="18" t="s">
        <v>40</v>
      </c>
      <c r="B46" s="18"/>
      <c r="C46" s="10">
        <v>0</v>
      </c>
      <c r="D46" s="10">
        <v>0</v>
      </c>
    </row>
    <row r="47" spans="1:4" ht="17.25" customHeight="1">
      <c r="A47" s="12" t="s">
        <v>16</v>
      </c>
      <c r="B47" s="12"/>
      <c r="C47" s="19">
        <v>650372.54</v>
      </c>
      <c r="D47" s="19">
        <v>922260.82</v>
      </c>
    </row>
    <row r="50" ht="17.25" customHeight="1">
      <c r="B50" s="3" t="s">
        <v>0</v>
      </c>
    </row>
    <row r="51" ht="17.25" customHeight="1">
      <c r="B51" s="3" t="s">
        <v>41</v>
      </c>
    </row>
    <row r="53" spans="1:4" ht="17.25" customHeight="1">
      <c r="A53" s="20" t="s">
        <v>42</v>
      </c>
      <c r="B53" s="20"/>
      <c r="C53" s="20">
        <v>2015</v>
      </c>
      <c r="D53" s="6">
        <v>2016</v>
      </c>
    </row>
    <row r="54" spans="1:4" ht="17.25" customHeight="1">
      <c r="A54" s="20"/>
      <c r="B54" s="20"/>
      <c r="C54" s="18"/>
      <c r="D54" s="8"/>
    </row>
    <row r="55" spans="1:4" ht="17.25" customHeight="1">
      <c r="A55" s="21" t="s">
        <v>43</v>
      </c>
      <c r="B55" s="21"/>
      <c r="C55" s="10">
        <v>15356.93</v>
      </c>
      <c r="D55" s="10">
        <v>11183.36</v>
      </c>
    </row>
    <row r="56" spans="1:4" ht="17.25" customHeight="1">
      <c r="A56" s="21" t="s">
        <v>44</v>
      </c>
      <c r="B56" s="21"/>
      <c r="C56" s="10">
        <f>30405.78+456.88+3222.75+14194.83+3670.35+105.56+149740.77+7500.99</f>
        <v>209297.90999999997</v>
      </c>
      <c r="D56" s="10">
        <v>311250.65</v>
      </c>
    </row>
    <row r="57" spans="1:4" ht="17.25" customHeight="1">
      <c r="A57" s="21" t="s">
        <v>45</v>
      </c>
      <c r="B57" s="21"/>
      <c r="C57" s="10">
        <v>85259.15</v>
      </c>
      <c r="D57" s="10">
        <v>87235.81</v>
      </c>
    </row>
    <row r="58" spans="1:4" ht="17.25" customHeight="1">
      <c r="A58" s="21" t="s">
        <v>46</v>
      </c>
      <c r="B58" s="21"/>
      <c r="C58" s="10">
        <v>0</v>
      </c>
      <c r="D58" s="10">
        <v>0</v>
      </c>
    </row>
    <row r="59" spans="1:4" ht="17.25" customHeight="1">
      <c r="A59" s="21" t="s">
        <v>47</v>
      </c>
      <c r="B59" s="21"/>
      <c r="C59" s="10">
        <v>0</v>
      </c>
      <c r="D59" s="10">
        <v>200</v>
      </c>
    </row>
    <row r="60" spans="1:4" ht="17.25" customHeight="1">
      <c r="A60" s="21" t="s">
        <v>48</v>
      </c>
      <c r="B60" s="21"/>
      <c r="C60" s="10">
        <v>1220</v>
      </c>
      <c r="D60" s="10">
        <v>5368</v>
      </c>
    </row>
    <row r="61" spans="1:4" ht="17.25" customHeight="1">
      <c r="A61" s="21" t="s">
        <v>49</v>
      </c>
      <c r="B61" s="21"/>
      <c r="C61" s="10">
        <v>34867.84</v>
      </c>
      <c r="D61" s="10">
        <v>34867.84</v>
      </c>
    </row>
    <row r="62" spans="1:4" ht="17.25" customHeight="1">
      <c r="A62" s="21" t="s">
        <v>50</v>
      </c>
      <c r="B62" s="21"/>
      <c r="C62" s="10">
        <v>205549.94</v>
      </c>
      <c r="D62" s="10">
        <v>307022.25</v>
      </c>
    </row>
    <row r="63" spans="1:4" ht="17.25" customHeight="1">
      <c r="A63" s="18" t="s">
        <v>51</v>
      </c>
      <c r="B63" s="18"/>
      <c r="C63" s="10">
        <v>1507.92</v>
      </c>
      <c r="D63" s="10">
        <v>1440.58</v>
      </c>
    </row>
    <row r="64" spans="1:4" ht="17.25" customHeight="1">
      <c r="A64" s="22" t="s">
        <v>52</v>
      </c>
      <c r="B64" s="22"/>
      <c r="C64" s="10">
        <f>SUM(C55:C63)</f>
        <v>553059.6900000001</v>
      </c>
      <c r="D64" s="10">
        <v>758568.49</v>
      </c>
    </row>
    <row r="65" spans="1:4" ht="17.25" customHeight="1">
      <c r="A65" s="11" t="s">
        <v>15</v>
      </c>
      <c r="B65" s="11"/>
      <c r="C65" s="10">
        <v>16841.63</v>
      </c>
      <c r="D65" s="10">
        <v>2467.4</v>
      </c>
    </row>
    <row r="66" spans="1:4" ht="17.25" customHeight="1">
      <c r="A66" s="12" t="s">
        <v>16</v>
      </c>
      <c r="B66" s="12"/>
      <c r="C66" s="10">
        <f>C65+C64</f>
        <v>569901.3200000001</v>
      </c>
      <c r="D66" s="10">
        <v>761035.89</v>
      </c>
    </row>
    <row r="67" spans="1:4" ht="17.25" customHeight="1">
      <c r="A67" s="18"/>
      <c r="B67" s="18"/>
      <c r="C67" s="8"/>
      <c r="D67" s="8"/>
    </row>
    <row r="68" spans="1:4" ht="17.25" customHeight="1">
      <c r="A68" s="20" t="s">
        <v>53</v>
      </c>
      <c r="B68" s="20"/>
      <c r="C68" s="20">
        <v>2015</v>
      </c>
      <c r="D68" s="6">
        <v>2016</v>
      </c>
    </row>
    <row r="69" spans="1:4" ht="17.25" customHeight="1">
      <c r="A69" s="18"/>
      <c r="B69" s="18"/>
      <c r="C69" s="8"/>
      <c r="D69" s="8"/>
    </row>
    <row r="70" spans="1:4" ht="17.25" customHeight="1">
      <c r="A70" s="21" t="s">
        <v>54</v>
      </c>
      <c r="B70" s="21"/>
      <c r="C70" s="10">
        <v>87177.84</v>
      </c>
      <c r="D70" s="10">
        <v>87177.84</v>
      </c>
    </row>
    <row r="71" spans="1:4" ht="17.25" customHeight="1">
      <c r="A71" s="21" t="s">
        <v>55</v>
      </c>
      <c r="B71" s="21"/>
      <c r="C71" s="10">
        <v>34319.22</v>
      </c>
      <c r="D71" s="10">
        <v>34556.91</v>
      </c>
    </row>
    <row r="72" spans="1:4" ht="17.25" customHeight="1">
      <c r="A72" s="21" t="s">
        <v>56</v>
      </c>
      <c r="B72" s="21"/>
      <c r="C72" s="10">
        <v>26793.01</v>
      </c>
      <c r="D72" s="10">
        <v>21300</v>
      </c>
    </row>
    <row r="73" spans="1:4" ht="17.25" customHeight="1">
      <c r="A73" s="21" t="s">
        <v>57</v>
      </c>
      <c r="B73" s="21"/>
      <c r="C73" s="10">
        <v>115923.1</v>
      </c>
      <c r="D73" s="10">
        <v>115082.02</v>
      </c>
    </row>
    <row r="74" spans="1:4" ht="17.25" customHeight="1">
      <c r="A74" s="21" t="s">
        <v>58</v>
      </c>
      <c r="B74" s="21"/>
      <c r="C74" s="10">
        <f>10496.08+295192.07</f>
        <v>305688.15</v>
      </c>
      <c r="D74" s="10">
        <v>502919.12</v>
      </c>
    </row>
    <row r="75" spans="1:4" ht="17.25" customHeight="1">
      <c r="A75" s="18" t="s">
        <v>59</v>
      </c>
      <c r="B75" s="18"/>
      <c r="C75" s="10">
        <v>0</v>
      </c>
      <c r="D75" s="10">
        <v>0</v>
      </c>
    </row>
    <row r="76" spans="1:4" ht="17.25" customHeight="1">
      <c r="A76" s="22" t="s">
        <v>60</v>
      </c>
      <c r="B76" s="22"/>
      <c r="C76" s="19">
        <f>SUM(C70:C75)</f>
        <v>569901.3200000001</v>
      </c>
      <c r="D76" s="19">
        <v>761035.89</v>
      </c>
    </row>
    <row r="77" spans="1:4" ht="17.25" customHeight="1">
      <c r="A77" s="18" t="s">
        <v>40</v>
      </c>
      <c r="B77" s="18"/>
      <c r="C77" s="10">
        <v>0</v>
      </c>
      <c r="D77" s="10">
        <v>0</v>
      </c>
    </row>
    <row r="78" spans="1:4" ht="17.25" customHeight="1">
      <c r="A78" s="12" t="s">
        <v>16</v>
      </c>
      <c r="B78" s="12"/>
      <c r="C78" s="19">
        <f>SUM(C76:C77)</f>
        <v>569901.3200000001</v>
      </c>
      <c r="D78" s="19">
        <v>761035.89</v>
      </c>
    </row>
  </sheetData>
  <sheetProtection selectLockedCells="1" selectUnlockedCells="1"/>
  <mergeCells count="70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</mergeCells>
  <printOptions/>
  <pageMargins left="0.63125" right="0.5104166666666666" top="0.8479166666666667" bottom="0" header="0.5118055555555555" footer="0.5118055555555555"/>
  <pageSetup fitToHeight="0" fitToWidth="1" horizontalDpi="300" verticalDpi="300" orientation="portrait" paperSize="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2017-05-12T10:41:23Z</cp:lastPrinted>
  <dcterms:created xsi:type="dcterms:W3CDTF">2014-05-21T13:13:25Z</dcterms:created>
  <dcterms:modified xsi:type="dcterms:W3CDTF">2017-05-23T08:04:33Z</dcterms:modified>
  <cp:category/>
  <cp:version/>
  <cp:contentType/>
  <cp:contentStatus/>
  <cp:revision>4</cp:revision>
</cp:coreProperties>
</file>