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055"/>
  </bookViews>
  <sheets>
    <sheet name="Nuovo schema prov e oneri" sheetId="1" r:id="rId1"/>
  </sheets>
  <externalReferences>
    <externalReference r:id="rId2"/>
  </externalReferences>
  <definedNames>
    <definedName name="_xlnm.Print_Area" localSheetId="0">'Nuovo schema prov e oneri'!$A$1:$B$50</definedName>
  </definedNames>
  <calcPr calcId="145621"/>
</workbook>
</file>

<file path=xl/calcChain.xml><?xml version="1.0" encoding="utf-8"?>
<calcChain xmlns="http://schemas.openxmlformats.org/spreadsheetml/2006/main">
  <c r="B47" i="1" l="1"/>
  <c r="B24" i="1"/>
  <c r="B22" i="1"/>
  <c r="B20" i="1"/>
  <c r="B18" i="1"/>
  <c r="B17" i="1"/>
  <c r="B15" i="1"/>
  <c r="B14" i="1"/>
  <c r="B13" i="1"/>
  <c r="B12" i="1"/>
  <c r="B11" i="1"/>
  <c r="B10" i="1"/>
  <c r="B9" i="1" s="1"/>
  <c r="B8" i="1" s="1"/>
  <c r="B26" i="1" l="1"/>
</calcChain>
</file>

<file path=xl/comments1.xml><?xml version="1.0" encoding="utf-8"?>
<comments xmlns="http://schemas.openxmlformats.org/spreadsheetml/2006/main">
  <authors>
    <author>TETTA</author>
  </authors>
  <commentList>
    <comment ref="B11" authorId="0">
      <text>
        <r>
          <rPr>
            <sz val="9"/>
            <color indexed="81"/>
            <rFont val="Tahoma"/>
            <charset val="1"/>
          </rPr>
          <t xml:space="preserve">riclassifica SIMO ad Aziende
</t>
        </r>
      </text>
    </comment>
  </commentList>
</comments>
</file>

<file path=xl/sharedStrings.xml><?xml version="1.0" encoding="utf-8"?>
<sst xmlns="http://schemas.openxmlformats.org/spreadsheetml/2006/main" count="32" uniqueCount="32">
  <si>
    <t xml:space="preserve">CIAI - Centro Italiano Aiuti all'Infanzia                             Situazione al 31/12/2017 </t>
  </si>
  <si>
    <t>RENDICONTO GESTIONALE A PROVENTI ED ONERI</t>
  </si>
  <si>
    <t xml:space="preserve">AL 31 DICEMBRE 2017 </t>
  </si>
  <si>
    <t>PROVENTI</t>
  </si>
  <si>
    <t>1.    PROVENTI DA PRIVATI</t>
  </si>
  <si>
    <t>1.1. Proventi da individui</t>
  </si>
  <si>
    <t xml:space="preserve">1.1.1.  Programma sostegni a distanza </t>
  </si>
  <si>
    <t xml:space="preserve">1.1.2  Donazioni individui </t>
  </si>
  <si>
    <t>1.1.3  5 per mille</t>
  </si>
  <si>
    <t>1.1.4  Quote Associative</t>
  </si>
  <si>
    <t>1.1.5 Contributi per Adozione</t>
  </si>
  <si>
    <t xml:space="preserve">1.1.6 Contributi Servizi alle Famiglie </t>
  </si>
  <si>
    <t xml:space="preserve">1.2 Aziende </t>
  </si>
  <si>
    <t>1.3 Fondazioni</t>
  </si>
  <si>
    <t>TOTALE PROVENTI</t>
  </si>
  <si>
    <t>ONERI</t>
  </si>
  <si>
    <t>1.     ATTIVITA' DI PROGRAMMA</t>
  </si>
  <si>
    <t>Internazionali e Italia</t>
  </si>
  <si>
    <t>Adozioni Internazionali</t>
  </si>
  <si>
    <t>Servizi Famiglie</t>
  </si>
  <si>
    <t>2.     ONERI ATTIVITA' DI SVILUPPO</t>
  </si>
  <si>
    <t>Raccolta Fondi</t>
  </si>
  <si>
    <t>Supporto generale</t>
  </si>
  <si>
    <t>3.     ALTRI ONERI</t>
  </si>
  <si>
    <t>Altri oneri</t>
  </si>
  <si>
    <t>Totale ONERI</t>
  </si>
  <si>
    <t>Risultato di Esercizio</t>
  </si>
  <si>
    <t>Comunicazione e Centro Studi</t>
  </si>
  <si>
    <t xml:space="preserve">ACCANTONAMENTI FONDI PROGETTI E SAD </t>
  </si>
  <si>
    <t>2. PROVENTI DA ENTI ED ISTITUZIONI</t>
  </si>
  <si>
    <t xml:space="preserve">3. ALTRI PROVENTI </t>
  </si>
  <si>
    <t xml:space="preserve">4. UTILIZZI FONDI PROGETTI E SAD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</si>
</sst>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10]d\ mmmm\ yyyy;@"/>
    <numFmt numFmtId="165" formatCode="_-[$€-2]\ * #,##0.00_-;\-[$€-2]\ * #,##0.00_-;_-[$€-2]\ * &quot;-&quot;??_-"/>
    <numFmt numFmtId="166" formatCode="_-[$€-2]\ * #,##0_-;\-[$€-2]\ * #,##0_-;_-[$€-2]\ * &quot;-&quot;??_-"/>
  </numFmts>
  <fonts count="9" x14ac:knownFonts="1">
    <font>
      <sz val="10"/>
      <name val="Arial"/>
    </font>
    <font>
      <sz val="10"/>
      <name val="Arial"/>
    </font>
    <font>
      <b/>
      <sz val="13"/>
      <name val="Garamond"/>
      <family val="1"/>
    </font>
    <font>
      <sz val="13"/>
      <name val="Arial"/>
      <family val="2"/>
    </font>
    <font>
      <sz val="13"/>
      <name val="Garamond"/>
      <family val="1"/>
    </font>
    <font>
      <b/>
      <sz val="13"/>
      <name val="Arial"/>
      <family val="2"/>
    </font>
    <font>
      <sz val="13"/>
      <color rgb="FFFF0000"/>
      <name val="Garamond"/>
      <family val="1"/>
    </font>
    <font>
      <sz val="1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3" fillId="0" borderId="0" xfId="0" applyFont="1"/>
    <xf numFmtId="0" fontId="4" fillId="0" borderId="3" xfId="0" applyFont="1" applyFill="1" applyBorder="1"/>
    <xf numFmtId="0" fontId="4" fillId="0" borderId="0" xfId="0" applyFont="1" applyFill="1" applyBorder="1"/>
    <xf numFmtId="166" fontId="4" fillId="0" borderId="8" xfId="1" applyNumberFormat="1" applyFont="1" applyFill="1" applyBorder="1"/>
    <xf numFmtId="0" fontId="2" fillId="0" borderId="3" xfId="0" applyFont="1" applyFill="1" applyBorder="1"/>
    <xf numFmtId="20" fontId="2" fillId="0" borderId="1" xfId="0" applyNumberFormat="1" applyFont="1" applyFill="1" applyBorder="1"/>
    <xf numFmtId="166" fontId="5" fillId="0" borderId="9" xfId="0" applyNumberFormat="1" applyFont="1" applyFill="1" applyBorder="1"/>
    <xf numFmtId="20" fontId="2" fillId="0" borderId="1" xfId="0" applyNumberFormat="1" applyFont="1" applyFill="1" applyBorder="1" applyAlignment="1">
      <alignment horizontal="left"/>
    </xf>
    <xf numFmtId="166" fontId="3" fillId="0" borderId="8" xfId="0" applyNumberFormat="1" applyFont="1" applyFill="1" applyBorder="1"/>
    <xf numFmtId="0" fontId="6" fillId="0" borderId="10" xfId="0" applyFont="1" applyFill="1" applyBorder="1"/>
    <xf numFmtId="166" fontId="3" fillId="0" borderId="6" xfId="0" applyNumberFormat="1" applyFont="1" applyFill="1" applyBorder="1"/>
    <xf numFmtId="20" fontId="2" fillId="0" borderId="1" xfId="0" applyNumberFormat="1" applyFont="1" applyFill="1" applyBorder="1" applyAlignment="1">
      <alignment wrapText="1"/>
    </xf>
    <xf numFmtId="166" fontId="5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166" fontId="5" fillId="0" borderId="8" xfId="0" applyNumberFormat="1" applyFont="1" applyFill="1" applyBorder="1"/>
    <xf numFmtId="20" fontId="2" fillId="0" borderId="12" xfId="0" applyNumberFormat="1" applyFont="1" applyFill="1" applyBorder="1"/>
    <xf numFmtId="165" fontId="4" fillId="0" borderId="8" xfId="1" applyFont="1" applyFill="1" applyBorder="1"/>
    <xf numFmtId="20" fontId="2" fillId="0" borderId="13" xfId="0" applyNumberFormat="1" applyFont="1" applyFill="1" applyBorder="1"/>
    <xf numFmtId="165" fontId="4" fillId="0" borderId="14" xfId="1" applyFont="1" applyFill="1" applyBorder="1"/>
    <xf numFmtId="20" fontId="2" fillId="0" borderId="15" xfId="0" applyNumberFormat="1" applyFont="1" applyFill="1" applyBorder="1"/>
    <xf numFmtId="0" fontId="2" fillId="0" borderId="17" xfId="0" applyFont="1" applyFill="1" applyBorder="1"/>
    <xf numFmtId="166" fontId="5" fillId="0" borderId="16" xfId="0" applyNumberFormat="1" applyFont="1" applyFill="1" applyBorder="1"/>
    <xf numFmtId="166" fontId="3" fillId="0" borderId="0" xfId="0" applyNumberFormat="1" applyFont="1"/>
    <xf numFmtId="20" fontId="2" fillId="0" borderId="0" xfId="0" applyNumberFormat="1" applyFont="1" applyFill="1" applyBorder="1"/>
    <xf numFmtId="0" fontId="2" fillId="0" borderId="1" xfId="0" applyFont="1" applyFill="1" applyBorder="1"/>
    <xf numFmtId="0" fontId="2" fillId="2" borderId="1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5">
    <cellStyle name="Euro" xfId="1"/>
    <cellStyle name="Euro 2" xfId="2"/>
    <cellStyle name="Migliaia 2" xfId="3"/>
    <cellStyle name="Normale" xfId="0" builtinId="0"/>
    <cellStyle name="Normale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eralli\Downloads\Bilancio%2031-12-17%20DEF%20con%20riclass%20nuovo%20C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nti bilancio 2014"/>
      <sheetName val="Oneri bilancio 14"/>
      <sheetName val="Foglio2"/>
      <sheetName val="Foglio3"/>
      <sheetName val="Proventi bilancio nuovo schema"/>
      <sheetName val="Oneri bilancio nuovo schema"/>
      <sheetName val="Patrimoniale attivo"/>
      <sheetName val="Patrimonio passivo"/>
      <sheetName val="Proventi bilancio 2017 def"/>
      <sheetName val="Oneri bilancio 2017 prev"/>
      <sheetName val="dati RELAZ SINDACI 2016"/>
      <sheetName val="prospettone 3 settori mod 2017"/>
      <sheetName val="prospettone 3 settori base"/>
      <sheetName val="Costi amm. prev2017"/>
      <sheetName val="entr uscite r.f."/>
      <sheetName val="Bil def311217"/>
      <sheetName val="Ammortamenti 2017"/>
      <sheetName val="personale def 31-12-17"/>
      <sheetName val="RICLASSIFICA CC 311217 DEF "/>
      <sheetName val="PERS. 31-12-17def FILE Maroni"/>
      <sheetName val="CALCOLO &amp; SIMULAZ def 311217"/>
      <sheetName val="VERIF CALCOL &amp; SIMU PREV 311217"/>
      <sheetName val="SUPERVIS ADO E POSTADO 2017 "/>
      <sheetName val="Tfr 2015"/>
      <sheetName val="VERIF CALC &amp; SIMULAZ31 12"/>
      <sheetName val="prospettone 300917 VS 300617"/>
      <sheetName val="Retrib differite"/>
      <sheetName val="ANALISI PROGETTI RETT 2015"/>
      <sheetName val="prospetto peso pers."/>
      <sheetName val="OLD Ripartizione personale MS"/>
      <sheetName val="Foglio1"/>
      <sheetName val="Analisi ON Supporto 2015_2014"/>
      <sheetName val="VERIFICA CALCOLO &amp; SIMULAZ old"/>
      <sheetName val="Suddivisione entrate 2015"/>
      <sheetName val="Confronto"/>
      <sheetName val="dettaglio RF IV trim 2015"/>
      <sheetName val="Dettaglio conto entrate div"/>
      <sheetName val="Contab RECUPERI"/>
      <sheetName val="Foglio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B12">
            <v>258712.9</v>
          </cell>
        </row>
        <row r="13">
          <cell r="B13">
            <v>333287.13</v>
          </cell>
        </row>
        <row r="18">
          <cell r="B18">
            <v>2146223.16</v>
          </cell>
        </row>
        <row r="19">
          <cell r="B19">
            <v>113209</v>
          </cell>
        </row>
        <row r="20">
          <cell r="B20">
            <v>24742</v>
          </cell>
        </row>
        <row r="21">
          <cell r="B21">
            <v>106774</v>
          </cell>
        </row>
        <row r="22">
          <cell r="B22">
            <v>78932</v>
          </cell>
        </row>
        <row r="23">
          <cell r="B23">
            <v>1316303</v>
          </cell>
        </row>
        <row r="26">
          <cell r="B26">
            <v>184272.1</v>
          </cell>
        </row>
        <row r="27">
          <cell r="B27">
            <v>19292</v>
          </cell>
        </row>
        <row r="29">
          <cell r="B29">
            <v>115622</v>
          </cell>
        </row>
        <row r="35">
          <cell r="B35">
            <v>74273.490000000005</v>
          </cell>
        </row>
        <row r="38">
          <cell r="B38">
            <v>18</v>
          </cell>
        </row>
        <row r="46">
          <cell r="B46">
            <v>123426.57</v>
          </cell>
        </row>
        <row r="47">
          <cell r="B47">
            <v>226555.76</v>
          </cell>
        </row>
        <row r="49">
          <cell r="B49">
            <v>34440.769999999997</v>
          </cell>
        </row>
        <row r="51">
          <cell r="B51">
            <v>64677.85</v>
          </cell>
        </row>
        <row r="52">
          <cell r="B52">
            <v>694.54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42">
          <cell r="K842">
            <v>2979570.07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E50"/>
  <sheetViews>
    <sheetView tabSelected="1" zoomScaleNormal="100" workbookViewId="0">
      <selection activeCell="E18" sqref="E18"/>
    </sheetView>
  </sheetViews>
  <sheetFormatPr defaultRowHeight="16.5" x14ac:dyDescent="0.25"/>
  <cols>
    <col min="1" max="1" width="81.42578125" style="1" bestFit="1" customWidth="1"/>
    <col min="2" max="2" width="22.85546875" style="1" bestFit="1" customWidth="1"/>
    <col min="3" max="4" width="9.140625" style="1"/>
    <col min="5" max="5" width="13.5703125" style="1" bestFit="1" customWidth="1"/>
    <col min="6" max="16384" width="9.140625" style="1"/>
  </cols>
  <sheetData>
    <row r="1" spans="1:2" x14ac:dyDescent="0.25">
      <c r="A1" s="29" t="s">
        <v>0</v>
      </c>
      <c r="B1" s="30"/>
    </row>
    <row r="2" spans="1:2" x14ac:dyDescent="0.25">
      <c r="A2" s="2"/>
      <c r="B2" s="3"/>
    </row>
    <row r="3" spans="1:2" x14ac:dyDescent="0.25">
      <c r="A3" s="31" t="s">
        <v>1</v>
      </c>
      <c r="B3" s="32"/>
    </row>
    <row r="4" spans="1:2" x14ac:dyDescent="0.25">
      <c r="A4" s="29" t="s">
        <v>2</v>
      </c>
      <c r="B4" s="30"/>
    </row>
    <row r="5" spans="1:2" x14ac:dyDescent="0.25">
      <c r="A5" s="2"/>
      <c r="B5" s="3"/>
    </row>
    <row r="6" spans="1:2" x14ac:dyDescent="0.25">
      <c r="A6" s="33" t="s">
        <v>3</v>
      </c>
      <c r="B6" s="27">
        <v>43100</v>
      </c>
    </row>
    <row r="7" spans="1:2" x14ac:dyDescent="0.25">
      <c r="A7" s="34"/>
      <c r="B7" s="28"/>
    </row>
    <row r="8" spans="1:2" x14ac:dyDescent="0.25">
      <c r="A8" s="6" t="s">
        <v>4</v>
      </c>
      <c r="B8" s="7">
        <f>+B9+B17+B18</f>
        <v>2975419.95</v>
      </c>
    </row>
    <row r="9" spans="1:2" x14ac:dyDescent="0.25">
      <c r="A9" s="8" t="s">
        <v>5</v>
      </c>
      <c r="B9" s="7">
        <f>SUM(B10:B15)</f>
        <v>2804681.95</v>
      </c>
    </row>
    <row r="10" spans="1:2" x14ac:dyDescent="0.25">
      <c r="A10" s="2" t="s">
        <v>6</v>
      </c>
      <c r="B10" s="9">
        <f>+'[1]Proventi bilancio 2017 def'!B23</f>
        <v>1316303</v>
      </c>
    </row>
    <row r="11" spans="1:2" x14ac:dyDescent="0.25">
      <c r="A11" s="2" t="s">
        <v>7</v>
      </c>
      <c r="B11" s="9">
        <f>+'[1]Proventi bilancio 2017 def'!B21+'[1]Proventi bilancio 2017 def'!B22+'[1]Proventi bilancio 2017 def'!B46-32787</f>
        <v>276345.57</v>
      </c>
    </row>
    <row r="12" spans="1:2" x14ac:dyDescent="0.25">
      <c r="A12" s="2" t="s">
        <v>8</v>
      </c>
      <c r="B12" s="9">
        <f>+'[1]Proventi bilancio 2017 def'!B47</f>
        <v>226555.76</v>
      </c>
    </row>
    <row r="13" spans="1:2" x14ac:dyDescent="0.25">
      <c r="A13" s="2" t="s">
        <v>9</v>
      </c>
      <c r="B13" s="9">
        <f>+'[1]Proventi bilancio 2017 def'!B29</f>
        <v>115622</v>
      </c>
    </row>
    <row r="14" spans="1:2" x14ac:dyDescent="0.25">
      <c r="A14" s="2" t="s">
        <v>10</v>
      </c>
      <c r="B14" s="9">
        <f>+'[1]Proventi bilancio 2017 def'!B12+'[1]Proventi bilancio 2017 def'!B13+'[1]Proventi bilancio 2017 def'!B35</f>
        <v>666273.52</v>
      </c>
    </row>
    <row r="15" spans="1:2" x14ac:dyDescent="0.25">
      <c r="A15" s="2" t="s">
        <v>11</v>
      </c>
      <c r="B15" s="9">
        <f>+'[1]Proventi bilancio 2017 def'!B26+'[1]Proventi bilancio 2017 def'!B27+'[1]Proventi bilancio 2017 def'!B38</f>
        <v>203582.1</v>
      </c>
    </row>
    <row r="16" spans="1:2" x14ac:dyDescent="0.25">
      <c r="A16" s="2"/>
      <c r="B16" s="9"/>
    </row>
    <row r="17" spans="1:2" x14ac:dyDescent="0.25">
      <c r="A17" s="25" t="s">
        <v>12</v>
      </c>
      <c r="B17" s="7">
        <f>+'[1]Proventi bilancio 2017 def'!B20+32787</f>
        <v>57529</v>
      </c>
    </row>
    <row r="18" spans="1:2" x14ac:dyDescent="0.25">
      <c r="A18" s="25" t="s">
        <v>13</v>
      </c>
      <c r="B18" s="7">
        <f>+'[1]Proventi bilancio 2017 def'!B19</f>
        <v>113209</v>
      </c>
    </row>
    <row r="19" spans="1:2" x14ac:dyDescent="0.25">
      <c r="A19" s="10"/>
      <c r="B19" s="11"/>
    </row>
    <row r="20" spans="1:2" x14ac:dyDescent="0.25">
      <c r="A20" s="6" t="s">
        <v>29</v>
      </c>
      <c r="B20" s="7">
        <f>+'[1]Proventi bilancio 2017 def'!B18</f>
        <v>2146223.16</v>
      </c>
    </row>
    <row r="21" spans="1:2" x14ac:dyDescent="0.25">
      <c r="A21" s="2"/>
      <c r="B21" s="9"/>
    </row>
    <row r="22" spans="1:2" x14ac:dyDescent="0.25">
      <c r="A22" s="12" t="s">
        <v>30</v>
      </c>
      <c r="B22" s="13">
        <f>+'[1]Proventi bilancio 2017 def'!B49+'[1]Proventi bilancio 2017 def'!B51+'[1]Proventi bilancio 2017 def'!B52</f>
        <v>99813.159999999989</v>
      </c>
    </row>
    <row r="23" spans="1:2" x14ac:dyDescent="0.25">
      <c r="A23" s="14"/>
      <c r="B23" s="9"/>
    </row>
    <row r="24" spans="1:2" x14ac:dyDescent="0.25">
      <c r="A24" s="6" t="s">
        <v>31</v>
      </c>
      <c r="B24" s="7">
        <f>+'[1]Bil def311217'!K842</f>
        <v>2979570.07</v>
      </c>
    </row>
    <row r="25" spans="1:2" ht="17.25" thickBot="1" x14ac:dyDescent="0.3">
      <c r="A25" s="14"/>
      <c r="B25" s="9"/>
    </row>
    <row r="26" spans="1:2" ht="17.25" thickBot="1" x14ac:dyDescent="0.3">
      <c r="A26" s="21" t="s">
        <v>14</v>
      </c>
      <c r="B26" s="22">
        <f>+B8+B20+B22+B24</f>
        <v>8201026.3399999999</v>
      </c>
    </row>
    <row r="27" spans="1:2" x14ac:dyDescent="0.25">
      <c r="A27" s="5"/>
      <c r="B27" s="15"/>
    </row>
    <row r="28" spans="1:2" x14ac:dyDescent="0.25">
      <c r="A28" s="26" t="s">
        <v>15</v>
      </c>
      <c r="B28" s="27">
        <v>43100</v>
      </c>
    </row>
    <row r="29" spans="1:2" x14ac:dyDescent="0.25">
      <c r="A29" s="26"/>
      <c r="B29" s="28"/>
    </row>
    <row r="30" spans="1:2" x14ac:dyDescent="0.25">
      <c r="A30" s="16" t="s">
        <v>16</v>
      </c>
      <c r="B30" s="17"/>
    </row>
    <row r="31" spans="1:2" x14ac:dyDescent="0.25">
      <c r="A31" s="16"/>
      <c r="B31" s="17"/>
    </row>
    <row r="32" spans="1:2" x14ac:dyDescent="0.25">
      <c r="A32" s="16" t="s">
        <v>17</v>
      </c>
      <c r="B32" s="9">
        <v>3951431.4699660894</v>
      </c>
    </row>
    <row r="33" spans="1:5" x14ac:dyDescent="0.25">
      <c r="A33" s="16" t="s">
        <v>18</v>
      </c>
      <c r="B33" s="9">
        <v>623283.79625017301</v>
      </c>
    </row>
    <row r="34" spans="1:5" x14ac:dyDescent="0.25">
      <c r="A34" s="16" t="s">
        <v>19</v>
      </c>
      <c r="B34" s="9">
        <v>251089.75652768169</v>
      </c>
    </row>
    <row r="35" spans="1:5" x14ac:dyDescent="0.25">
      <c r="A35" s="16"/>
      <c r="B35" s="4"/>
    </row>
    <row r="36" spans="1:5" x14ac:dyDescent="0.25">
      <c r="A36" s="16" t="s">
        <v>20</v>
      </c>
      <c r="B36" s="4"/>
    </row>
    <row r="37" spans="1:5" x14ac:dyDescent="0.25">
      <c r="A37" s="16"/>
      <c r="B37" s="4"/>
    </row>
    <row r="38" spans="1:5" x14ac:dyDescent="0.25">
      <c r="A38" s="16" t="s">
        <v>27</v>
      </c>
      <c r="B38" s="9">
        <v>209888.81814359862</v>
      </c>
    </row>
    <row r="39" spans="1:5" x14ac:dyDescent="0.25">
      <c r="A39" s="16" t="s">
        <v>21</v>
      </c>
      <c r="B39" s="9">
        <v>245985.19848269896</v>
      </c>
    </row>
    <row r="40" spans="1:5" x14ac:dyDescent="0.25">
      <c r="A40" s="16" t="s">
        <v>22</v>
      </c>
      <c r="B40" s="9">
        <v>718078.05646309117</v>
      </c>
    </row>
    <row r="41" spans="1:5" x14ac:dyDescent="0.25">
      <c r="A41" s="16"/>
      <c r="B41" s="4"/>
    </row>
    <row r="42" spans="1:5" x14ac:dyDescent="0.25">
      <c r="A42" s="16" t="s">
        <v>23</v>
      </c>
      <c r="B42" s="4"/>
      <c r="E42" s="23"/>
    </row>
    <row r="43" spans="1:5" x14ac:dyDescent="0.25">
      <c r="A43" s="16" t="s">
        <v>24</v>
      </c>
      <c r="B43" s="9">
        <v>74058.930000000008</v>
      </c>
    </row>
    <row r="44" spans="1:5" x14ac:dyDescent="0.25">
      <c r="A44" s="24"/>
      <c r="B44" s="9"/>
    </row>
    <row r="45" spans="1:5" x14ac:dyDescent="0.25">
      <c r="A45" s="6" t="s">
        <v>28</v>
      </c>
      <c r="B45" s="7">
        <v>2274785</v>
      </c>
    </row>
    <row r="46" spans="1:5" ht="17.25" thickBot="1" x14ac:dyDescent="0.3">
      <c r="A46" s="16"/>
      <c r="B46" s="4"/>
    </row>
    <row r="47" spans="1:5" ht="17.25" thickBot="1" x14ac:dyDescent="0.3">
      <c r="A47" s="20" t="s">
        <v>25</v>
      </c>
      <c r="B47" s="22">
        <f>SUM(B32:B45)</f>
        <v>8348601.0258333329</v>
      </c>
    </row>
    <row r="48" spans="1:5" ht="17.25" thickBot="1" x14ac:dyDescent="0.3">
      <c r="A48" s="16"/>
      <c r="B48" s="4"/>
    </row>
    <row r="49" spans="1:2" ht="17.25" thickBot="1" x14ac:dyDescent="0.3">
      <c r="A49" s="16" t="s">
        <v>26</v>
      </c>
      <c r="B49" s="22">
        <v>-147574.22999999672</v>
      </c>
    </row>
    <row r="50" spans="1:2" ht="17.25" thickBot="1" x14ac:dyDescent="0.3">
      <c r="A50" s="18"/>
      <c r="B50" s="19"/>
    </row>
  </sheetData>
  <mergeCells count="7">
    <mergeCell ref="A28:A29"/>
    <mergeCell ref="B28:B29"/>
    <mergeCell ref="A1:B1"/>
    <mergeCell ref="A3:B3"/>
    <mergeCell ref="A4:B4"/>
    <mergeCell ref="B6:B7"/>
    <mergeCell ref="A6:A7"/>
  </mergeCells>
  <pageMargins left="0.35433070866141736" right="0.39370078740157483" top="0.59055118110236227" bottom="0.59055118110236227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prov e oneri</vt:lpstr>
      <vt:lpstr>'Nuovo schema prov e oneri'!Area_stampa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TETTA</dc:creator>
  <cp:lastModifiedBy>Donatella Ceralli</cp:lastModifiedBy>
  <cp:lastPrinted>2018-06-11T12:26:21Z</cp:lastPrinted>
  <dcterms:created xsi:type="dcterms:W3CDTF">2018-05-30T07:15:20Z</dcterms:created>
  <dcterms:modified xsi:type="dcterms:W3CDTF">2018-06-11T13:36:14Z</dcterms:modified>
</cp:coreProperties>
</file>